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L:\VZ - Komerční spisovna\VZ - Komerční spisovna - materiály\Materiály JUDr.Strelička\Zadávací dokumentace\"/>
    </mc:Choice>
  </mc:AlternateContent>
  <xr:revisionPtr revIDLastSave="0" documentId="13_ncr:1_{BBA020C4-E797-4051-8998-9E7114353318}" xr6:coauthVersionLast="36" xr6:coauthVersionMax="36" xr10:uidLastSave="{00000000-0000-0000-0000-000000000000}"/>
  <bookViews>
    <workbookView xWindow="0" yWindow="0" windowWidth="28800" windowHeight="14025" xr2:uid="{584E291E-EBF1-46CA-A87D-4CE82B485DE4}"/>
  </bookViews>
  <sheets>
    <sheet name="1. Uložení" sheetId="1" r:id="rId1"/>
    <sheet name="2. Manipulace a)pravidelný svoz" sheetId="2" r:id="rId2"/>
    <sheet name="2. Manipulace b)mimo rámec" sheetId="3" r:id="rId3"/>
    <sheet name="3. Příprava" sheetId="4" r:id="rId4"/>
    <sheet name="4. Skartační řízení" sheetId="5" r:id="rId5"/>
    <sheet name="5. Skartace" sheetId="6" r:id="rId6"/>
    <sheet name="6. Vyhledání" sheetId="7" r:id="rId7"/>
    <sheet name="7. Vyhotovení scanu" sheetId="8" r:id="rId8"/>
    <sheet name="8. Předání originálu" sheetId="9" r:id="rId9"/>
    <sheet name="9. Vyskladnění" sheetId="10" r:id="rId10"/>
    <sheet name="10. Konzultační služby" sheetId="12" r:id="rId11"/>
    <sheet name="Celková nabídková cena (model.)" sheetId="11"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6" i="11" l="1"/>
  <c r="D86" i="2"/>
  <c r="F84" i="2"/>
  <c r="F83" i="2"/>
  <c r="F80" i="2"/>
  <c r="F75" i="2"/>
  <c r="F71" i="2"/>
  <c r="F70" i="2"/>
  <c r="F66" i="2"/>
  <c r="F60" i="2"/>
  <c r="F57" i="2"/>
  <c r="F52" i="2"/>
  <c r="F45" i="2"/>
  <c r="F39" i="2"/>
  <c r="F33" i="2"/>
  <c r="F21" i="2"/>
  <c r="F25" i="2"/>
  <c r="F20" i="2"/>
  <c r="F10" i="2"/>
  <c r="C18" i="11" l="1"/>
  <c r="C17" i="11"/>
  <c r="E8" i="12"/>
  <c r="E18" i="11" s="1"/>
  <c r="E7" i="12"/>
  <c r="E8" i="10"/>
  <c r="E17" i="11" s="1"/>
  <c r="E7" i="10"/>
  <c r="E8" i="9"/>
  <c r="E16" i="11" s="1"/>
  <c r="E7" i="9"/>
  <c r="C15" i="11"/>
  <c r="E8" i="8"/>
  <c r="E15" i="11" s="1"/>
  <c r="E7" i="8"/>
  <c r="C14" i="11"/>
  <c r="E8" i="7"/>
  <c r="E14" i="11" s="1"/>
  <c r="E7" i="7"/>
  <c r="C13" i="11"/>
  <c r="E8" i="6"/>
  <c r="E13" i="11" s="1"/>
  <c r="E7" i="6"/>
  <c r="C12" i="11"/>
  <c r="E8" i="5"/>
  <c r="E12" i="11" s="1"/>
  <c r="E7" i="5"/>
  <c r="C11" i="11"/>
  <c r="E8" i="4"/>
  <c r="E11" i="11" s="1"/>
  <c r="E7" i="4"/>
  <c r="C10" i="11"/>
  <c r="C9" i="11"/>
  <c r="F9" i="3"/>
  <c r="E9" i="11" s="1"/>
  <c r="F10" i="3"/>
  <c r="F11" i="3"/>
  <c r="E10" i="11" s="1"/>
  <c r="F8" i="3"/>
  <c r="C20" i="1"/>
  <c r="C7" i="11" s="1"/>
  <c r="F86" i="2"/>
  <c r="F81" i="2"/>
  <c r="F82" i="2"/>
  <c r="F85" i="2"/>
  <c r="F77" i="2"/>
  <c r="F78" i="2"/>
  <c r="F76" i="2"/>
  <c r="F79" i="2"/>
  <c r="F74" i="2"/>
  <c r="F73" i="2"/>
  <c r="F72" i="2"/>
  <c r="F67" i="2"/>
  <c r="F69" i="2"/>
  <c r="F68" i="2"/>
  <c r="F64" i="2"/>
  <c r="F61" i="2"/>
  <c r="F65" i="2"/>
  <c r="F63" i="2"/>
  <c r="F62" i="2"/>
  <c r="F58" i="2"/>
  <c r="F59" i="2"/>
  <c r="F56" i="2"/>
  <c r="F53" i="2"/>
  <c r="F55" i="2"/>
  <c r="F54" i="2"/>
  <c r="F48" i="2"/>
  <c r="F46" i="2"/>
  <c r="F51" i="2"/>
  <c r="F50" i="2"/>
  <c r="F49" i="2"/>
  <c r="F47" i="2"/>
  <c r="F44" i="2"/>
  <c r="F41" i="2"/>
  <c r="F40" i="2"/>
  <c r="F43" i="2"/>
  <c r="F42" i="2"/>
  <c r="F38" i="2"/>
  <c r="F34" i="2"/>
  <c r="F37" i="2"/>
  <c r="F36" i="2"/>
  <c r="F35" i="2"/>
  <c r="F27" i="2"/>
  <c r="F28" i="2"/>
  <c r="F26" i="2"/>
  <c r="F29" i="2"/>
  <c r="F31" i="2"/>
  <c r="F32" i="2"/>
  <c r="F30" i="2"/>
  <c r="F24" i="2"/>
  <c r="F22" i="2"/>
  <c r="F23" i="2"/>
  <c r="F19" i="2"/>
  <c r="F18" i="2"/>
  <c r="F13" i="2"/>
  <c r="F14" i="2"/>
  <c r="F15" i="2"/>
  <c r="F16" i="2"/>
  <c r="F17" i="2"/>
  <c r="F12" i="2"/>
  <c r="F11" i="2"/>
  <c r="F9" i="2"/>
  <c r="F8" i="2"/>
  <c r="E19" i="1"/>
  <c r="E18" i="1"/>
  <c r="E17" i="1"/>
  <c r="E16" i="1"/>
  <c r="E12" i="1"/>
  <c r="D87" i="2" l="1"/>
  <c r="C8" i="11" s="1"/>
  <c r="C19" i="11" s="1"/>
  <c r="E19" i="11" s="1"/>
  <c r="E20" i="1"/>
  <c r="E7" i="11" s="1"/>
  <c r="F87" i="2" l="1"/>
  <c r="E8" i="11" s="1"/>
</calcChain>
</file>

<file path=xl/sharedStrings.xml><?xml version="1.0" encoding="utf-8"?>
<sst xmlns="http://schemas.openxmlformats.org/spreadsheetml/2006/main" count="328" uniqueCount="244">
  <si>
    <t>Příloha č. 9</t>
  </si>
  <si>
    <t>Prohlášení o nabídkové ceně – vzor</t>
  </si>
  <si>
    <t>ČESTNÉ PROHLÁŠENÍ O NABÍDKOVÉ CENĚ</t>
  </si>
  <si>
    <t xml:space="preserve">1. Cena za uložení písemností </t>
  </si>
  <si>
    <t>Uložení písemností</t>
  </si>
  <si>
    <t>Cena v Kč bez DPH</t>
  </si>
  <si>
    <t>DPH</t>
  </si>
  <si>
    <t>Cena v Kč včetně DPH</t>
  </si>
  <si>
    <t xml:space="preserve">Jednotková cena za 1 bm/den </t>
  </si>
  <si>
    <t>Cena za 2000 bm za 365 dnů</t>
  </si>
  <si>
    <t>Cena za 3000 bm za 365 dnů</t>
  </si>
  <si>
    <t>Cena za 4000 bm za 365 dnů</t>
  </si>
  <si>
    <t>Cena za 5000 bm za 365 dnů</t>
  </si>
  <si>
    <t>Celková nabídková cena (modelová)</t>
  </si>
  <si>
    <t>Položka</t>
  </si>
  <si>
    <t>Nabídková cena celkem</t>
  </si>
  <si>
    <t>V ………………………. Dne…………………..</t>
  </si>
  <si>
    <t>Za Poskytovatele:</t>
  </si>
  <si>
    <t>[název]</t>
  </si>
  <si>
    <t>[jméno, příjmení a funkce]</t>
  </si>
  <si>
    <t>Modelová cena za uložení písemností celkem</t>
  </si>
  <si>
    <t>a) Pravidelný svoz – přírůstkový (1 – 50 bm) za svoz</t>
  </si>
  <si>
    <t>Pracoviště</t>
  </si>
  <si>
    <t>Adresa</t>
  </si>
  <si>
    <t>Ústředí</t>
  </si>
  <si>
    <t>Husinecká 1024/11a, 130 00 Praha 3 - Žižkov</t>
  </si>
  <si>
    <t>KPÚ pro Středočeský kraj a hl. m. Praha</t>
  </si>
  <si>
    <t>Nám. Winstona Churchilla 1800/2, 130 00 Praha 3 - Žižkov</t>
  </si>
  <si>
    <t>Pobočka Kutná Hora</t>
  </si>
  <si>
    <t>Benešova 97, 284 01 Kutná Hora</t>
  </si>
  <si>
    <t>Pobočka Beroun</t>
  </si>
  <si>
    <t>Pod Hájem 324, 267 01 Králův Dvůr</t>
  </si>
  <si>
    <t>Pobočka Mladá Boleslav</t>
  </si>
  <si>
    <t>Bělská 151, 293 01 Mladá Boleslav</t>
  </si>
  <si>
    <t>Pobočka Rakovník</t>
  </si>
  <si>
    <t>Lubenská 2250, 269 01 Rakovník</t>
  </si>
  <si>
    <t>Pobočka Benešov</t>
  </si>
  <si>
    <t>Žižkova 360, 256 01 Benešov</t>
  </si>
  <si>
    <t>Pobočka Kladno</t>
  </si>
  <si>
    <t>Nám. 17. listopadu 2840, 272 01 Kladno</t>
  </si>
  <si>
    <t xml:space="preserve">Pobočka Kolín </t>
  </si>
  <si>
    <t>Karlovo náměstí 45, 280 02 Kolín</t>
  </si>
  <si>
    <t>Pobočka Mělník</t>
  </si>
  <si>
    <t>Bezručova 109, 276 01 Mělník</t>
  </si>
  <si>
    <t>Pobočka Nymburk</t>
  </si>
  <si>
    <t>Soudní 17/3, 288 00 Nymburk</t>
  </si>
  <si>
    <t>Pobočka Příbram Zdaboř</t>
  </si>
  <si>
    <t>Poštovní 4, 261 01 Příbram-Zdaboř</t>
  </si>
  <si>
    <t>KPÚ pro Plzeňský kraj</t>
  </si>
  <si>
    <t>Náměstí Generála Piky 2110/8, 326 00 Plzeň</t>
  </si>
  <si>
    <t>Pobočka Klatovy</t>
  </si>
  <si>
    <t>Čapkova 127/5, 339 01 Klatovy</t>
  </si>
  <si>
    <t>Pobočka Plzeň</t>
  </si>
  <si>
    <t>Nerudova 2672/35, 301 00 Plzeň</t>
  </si>
  <si>
    <t>Pobočka Domažlice</t>
  </si>
  <si>
    <t>Haltravská 438, 344 01 Domažlice</t>
  </si>
  <si>
    <t>Pobočka Tachov</t>
  </si>
  <si>
    <t>T. G. Masaryka 1326, 347 01 Tachov</t>
  </si>
  <si>
    <t>KPÚ pro Jihočeský kraj</t>
  </si>
  <si>
    <t>Rudolfovská 80, 370 01 České Budějovice</t>
  </si>
  <si>
    <t>Pobočka České Budějovice</t>
  </si>
  <si>
    <t>Rudolfovská 493/80, 370 01 České Budějovice</t>
  </si>
  <si>
    <t>Pobočka Písek</t>
  </si>
  <si>
    <t>Nádražní 1988, 397 01 Písek</t>
  </si>
  <si>
    <t>Pobočka Strakonice</t>
  </si>
  <si>
    <t>Palackého náměstí 1090, 386 01 Strakonice</t>
  </si>
  <si>
    <t>Pobočka Tábor</t>
  </si>
  <si>
    <t>Husovo náměstí 2938, 390 02 Tábor</t>
  </si>
  <si>
    <t>Pobočka Prachatice</t>
  </si>
  <si>
    <t>Vodňanská 329, 383 01 Prachatice</t>
  </si>
  <si>
    <t>Pobočka Jindřichův Hradec</t>
  </si>
  <si>
    <t>Pravdova 837/III., 377 01 Jindřichův Hradec</t>
  </si>
  <si>
    <t>Pobočka Český Krumlov</t>
  </si>
  <si>
    <t>5.května 287, 381 01 Český Krumlov</t>
  </si>
  <si>
    <t>KPÚ pro Královéhradecký kraj</t>
  </si>
  <si>
    <t>Kydlinovská 245, 503 01 Hradec Králové</t>
  </si>
  <si>
    <t>Pobočka Rychnov nad Kněžnou</t>
  </si>
  <si>
    <t>Jiráskova 1320, 516 01 Rychnov nad Kněžnou</t>
  </si>
  <si>
    <t>Pobočka Náchod</t>
  </si>
  <si>
    <t>Palachova 1303, 54 701 Náchod</t>
  </si>
  <si>
    <t>Pobočka Jičín</t>
  </si>
  <si>
    <t>Havlíčkova 56, 506 01 Jičín</t>
  </si>
  <si>
    <t>Pobočka Hradec Králové</t>
  </si>
  <si>
    <t>Haškova 357/6, 500 02 Hradec Králové</t>
  </si>
  <si>
    <t>Pobočka Trutnov</t>
  </si>
  <si>
    <t>Horská 5, 541 01 Trutnov</t>
  </si>
  <si>
    <t>KPÚ pro Olomoucký kraj</t>
  </si>
  <si>
    <t>Blanická 383/1, 779 00 Olomouc-Hodolany</t>
  </si>
  <si>
    <t>Pobočka Jeseník</t>
  </si>
  <si>
    <t>Lipovská 125, 790 01 Jeseník</t>
  </si>
  <si>
    <t>Pobočka Přerov</t>
  </si>
  <si>
    <t>Wurmova 606/2, 750 02 Přerov</t>
  </si>
  <si>
    <t>Pobočka Prostějov</t>
  </si>
  <si>
    <t>Aloise Krále 1552/4, 796 01 Prostějov</t>
  </si>
  <si>
    <t>Pobočka Olomouc</t>
  </si>
  <si>
    <t>Pobočka Šumperk</t>
  </si>
  <si>
    <t>Nemocniční 1852/53, 787 01 Šumperk</t>
  </si>
  <si>
    <t>KPÚ pro Jihomoravský</t>
  </si>
  <si>
    <t>Hroznová 227/17, 603 00 Brno</t>
  </si>
  <si>
    <t>Pobočka Znojmo</t>
  </si>
  <si>
    <t>nám. Armády 1213/8, 669 02 Znojmo</t>
  </si>
  <si>
    <t>Pobočka Vyškov</t>
  </si>
  <si>
    <t>Palánek 250/1, 682 01 Vyškov</t>
  </si>
  <si>
    <t>Pobočka Hodonín</t>
  </si>
  <si>
    <t>Bratislavská 1/6, 695 01 Hodonín</t>
  </si>
  <si>
    <t>Kotlářská 931/53, 602 00 Brno</t>
  </si>
  <si>
    <t>Pobočka Blansko</t>
  </si>
  <si>
    <t>Poříčí 1569/18, 678 42 Blansko</t>
  </si>
  <si>
    <t>Pobočka Břeclav</t>
  </si>
  <si>
    <t>nám. T. G. Masaryka 2957/9a, 690 02 Břeclav</t>
  </si>
  <si>
    <t>KPÚ pro Zlínský kraj</t>
  </si>
  <si>
    <t>Zarámí 88, 760 41 Zlín</t>
  </si>
  <si>
    <t>Pobočka Vsetín</t>
  </si>
  <si>
    <t>4. května 287, 755 01 Vsetín</t>
  </si>
  <si>
    <t>Pobočka Uherské Hradiště</t>
  </si>
  <si>
    <t>Protzkarova 1180, 686 01 Uherské Hradiště</t>
  </si>
  <si>
    <t>Pobočka Kroměříž</t>
  </si>
  <si>
    <t>Riegrovo nám. 3228/22, 767 01 Kroměříž</t>
  </si>
  <si>
    <t>Pobočka Zlín</t>
  </si>
  <si>
    <t>KPÚ pro Karlovarský kraj</t>
  </si>
  <si>
    <t>Chebská 48/73, 360 06 Karlovy Vary – Tašovice</t>
  </si>
  <si>
    <t>Pobočka Karlovy Vary</t>
  </si>
  <si>
    <t>Závodu míru 725/16, 360 17 Karlovy Vary</t>
  </si>
  <si>
    <t>Pobočka Cheb</t>
  </si>
  <si>
    <t>Evropská 1605/8, 350 02 Cheb</t>
  </si>
  <si>
    <t>KPÚ pro kraj Vysočina</t>
  </si>
  <si>
    <t>Fritzova 4260/4, 586 01 Jihlava</t>
  </si>
  <si>
    <t>Pobočka Žďár nad Sázavou</t>
  </si>
  <si>
    <t>Strojírenská 1208/12, 591 01 Žďár nad Sázavou</t>
  </si>
  <si>
    <t>Pobočka Pelhřimov</t>
  </si>
  <si>
    <t>U Stínadel 1317, 393 01 Pelhřimov</t>
  </si>
  <si>
    <t>Pobočka Jihlava</t>
  </si>
  <si>
    <t>Pobočka Havlíčkův Brod</t>
  </si>
  <si>
    <t>Smetanovo nám. 279, 580 02 Havlíčkův Brod</t>
  </si>
  <si>
    <t>Pobočka Třebíč</t>
  </si>
  <si>
    <t>Bráfova 1, 674 01 Třebíč</t>
  </si>
  <si>
    <t>KPÚ pro Liberecký kraj</t>
  </si>
  <si>
    <t>U Nisy 6a, 460 57 Liberec</t>
  </si>
  <si>
    <t>Pobočka Liberec</t>
  </si>
  <si>
    <t>Pobočka Semily</t>
  </si>
  <si>
    <t>Bítouchovská 1, 513 01 Semily</t>
  </si>
  <si>
    <t>Pobočka Česká Lípa</t>
  </si>
  <si>
    <t>Dubická 2362/56, 470 01 Česká Lípa</t>
  </si>
  <si>
    <t>KPÚ pro Pardubický kraj</t>
  </si>
  <si>
    <t>B. Němcové 231, 530 02 Pardubice</t>
  </si>
  <si>
    <t>Pobočka Svitavy</t>
  </si>
  <si>
    <t>Milady Horákové 373/10, 568 02 Svitavy</t>
  </si>
  <si>
    <t>Pobočka Pardubice</t>
  </si>
  <si>
    <t>Pobočka Ústí nad Orlicí</t>
  </si>
  <si>
    <t>Tvardkova 1191, 562 01 Ústí nad Orlicí</t>
  </si>
  <si>
    <t>Pobočka Chrudim</t>
  </si>
  <si>
    <t>Poděbradova 909, 537 01 Chrudim</t>
  </si>
  <si>
    <t>KPÚ pro Moravskoslezský kraj</t>
  </si>
  <si>
    <t>Libušina 502/5, 702 00 Ostrava – Přívoz</t>
  </si>
  <si>
    <t>Pobočka Bruntál</t>
  </si>
  <si>
    <t>Partyzánská 1619/7, 792 01 Bruntál</t>
  </si>
  <si>
    <t>Pobočka Opava</t>
  </si>
  <si>
    <t>Krnovská 2861/69, 746 01 Opava</t>
  </si>
  <si>
    <t>Pobočka Nový Jičín</t>
  </si>
  <si>
    <t>Husova 2003/13, 741 01 Nový Jičín</t>
  </si>
  <si>
    <t>Pobočka Frýdek-Místek</t>
  </si>
  <si>
    <t>4.května 217, 738 01 Frýdek-Místek</t>
  </si>
  <si>
    <t>KPÚ pro Ústecký kraj</t>
  </si>
  <si>
    <t>Husitská 1071/2, 415 02 Teplice</t>
  </si>
  <si>
    <t>Pobočka Děčín</t>
  </si>
  <si>
    <t>28. října 979/19, 405 01 Děčín</t>
  </si>
  <si>
    <t>Pobočka Chomutov</t>
  </si>
  <si>
    <t>Jiráskova 2528, 430 03 Chomutov</t>
  </si>
  <si>
    <t>Pobočka Litoměřice</t>
  </si>
  <si>
    <t>Velká Krajská 44/1, 412 01 Litoměřice</t>
  </si>
  <si>
    <t>Pobočka Louny</t>
  </si>
  <si>
    <t>Pražská 765, 440 01 Louny</t>
  </si>
  <si>
    <t>Pobočka Teplice</t>
  </si>
  <si>
    <t>Masarykova 2421/66, 415 01 Teplice</t>
  </si>
  <si>
    <t xml:space="preserve">Cena za pravidelný svoz celkem </t>
  </si>
  <si>
    <t>Pozn.: Cena za pravidelný svoz za 4 roky bude určena jako čtyřnásobek ceny za pravidelný svoz za 1 rok.</t>
  </si>
  <si>
    <t>Služba</t>
  </si>
  <si>
    <t>Průměr</t>
  </si>
  <si>
    <t>500 km
(průměr tam a zpět na pracoviště)</t>
  </si>
  <si>
    <t>Doprava za 1 km</t>
  </si>
  <si>
    <t>Manipulace za
1 člověkohodinu</t>
  </si>
  <si>
    <t>3 č-h
(průměrná doba manipulace)</t>
  </si>
  <si>
    <t>Doprava za
100 000 km/4 roky</t>
  </si>
  <si>
    <t>Manipulace za
500 člověkohodin/4 roky</t>
  </si>
  <si>
    <t>Pozn.: Svozy budou prováděny vždy v rozsahu do 50 bm. V případě nutnosti zajištění přepravy většího množství písemností mohou být svozy opakovány, a to vždy s rozsahem do 50 bm.</t>
  </si>
  <si>
    <t>2. Cena za manipulaci (vč. doby strávené na pracovišti) a dopravu písemností (svoz, odvoz) za svoz (1 – 50 bm)</t>
  </si>
  <si>
    <t>Označení položky</t>
  </si>
  <si>
    <t>1.</t>
  </si>
  <si>
    <t>3.</t>
  </si>
  <si>
    <t>4.</t>
  </si>
  <si>
    <t>5.</t>
  </si>
  <si>
    <t>6.</t>
  </si>
  <si>
    <t>7.</t>
  </si>
  <si>
    <t>9.</t>
  </si>
  <si>
    <t>2. a)</t>
  </si>
  <si>
    <t>Celková cena za pravidelný svoz za 4 roky</t>
  </si>
  <si>
    <t>2. b) i.</t>
  </si>
  <si>
    <t>2. b) ii.</t>
  </si>
  <si>
    <t>3. Cena za přípravu písemností (zpracování písemností, soupisů, protokolů a návrhů, zařazení písemností ve spisovně včetně evidence) – zpracování písemností a všech podkladů pro přírůstky (pravidelné, mimo rámec), pro skartační řízení (ke skartaci, trvalému uložení), pro vyskladnění</t>
  </si>
  <si>
    <t>Příprava písemností a podkladů</t>
  </si>
  <si>
    <t>Jednotková cena za 1 bm</t>
  </si>
  <si>
    <t>Příprava písemností a podkladů – cena za 2 000 bm</t>
  </si>
  <si>
    <t>Mimo rámec pravidelného přírůstkového svozu – manipulace 500 č-h (do 50 bm)</t>
  </si>
  <si>
    <t>Mimo rámec pravidelného přírůstkového svozu – doprava 100 000 km (do 50 bm)</t>
  </si>
  <si>
    <t>Pozn.: Poskytovatel v tabulce vyplní pouze žlutě vyznačená pole.</t>
  </si>
  <si>
    <t>Jednotková cena za 1 ks</t>
  </si>
  <si>
    <t>Vyřízení skartačního řízení s místně příslušným archivem</t>
  </si>
  <si>
    <t>Vyřízení skartačního řízení s místně příslušným archivem – cena za 400 ks</t>
  </si>
  <si>
    <t>Skartace písemností</t>
  </si>
  <si>
    <t>Cena za 2 000 bm/4 roky</t>
  </si>
  <si>
    <t>Cena za 400 ks/4 roky</t>
  </si>
  <si>
    <t>Cena za 1 600 bm/4 roky</t>
  </si>
  <si>
    <t>Skartace písemností – cena za 1 600 bm</t>
  </si>
  <si>
    <t>6. Cena za vyhledání dokumentu/spisu</t>
  </si>
  <si>
    <t>Vyhledání (dokumentu, spisu)</t>
  </si>
  <si>
    <t>Cena za 2 000 ks/4 roky</t>
  </si>
  <si>
    <t>Vyhledání (dokumentu, spisu) – cena za 2 000 ks</t>
  </si>
  <si>
    <t>7. Cena za vyhotovení elektronické kopie (scanu)</t>
  </si>
  <si>
    <t xml:space="preserve">5. Cena za skartaci dokumentů s prošlou skartační lhůtou na základě skartačního řízení/mimo skartační řízení	</t>
  </si>
  <si>
    <t xml:space="preserve">4. Cena za provedení skartačních řízení s příslušnými archivy </t>
  </si>
  <si>
    <t>Scan jednoho listu dokumentu/spisu a zaslání (e-mail/evidenční program/aplikace)</t>
  </si>
  <si>
    <t>Jednotková cena za 1 list</t>
  </si>
  <si>
    <t>Cena za 100 000 listů/4 roky</t>
  </si>
  <si>
    <t>Scan jednoho listu dokumentu/spisu a zaslání (e-mail/evidenční program/aplikace) – cena za 100 000 listů</t>
  </si>
  <si>
    <t>8. Cena za předání dokumentů/spisů</t>
  </si>
  <si>
    <t>Předání originálu (dokumentu/spisu) a zaslání (poskytovatel poštovních služeb, kurýrní a přepravní služby aj.)</t>
  </si>
  <si>
    <t>Jednotková cena za 1 zaslání</t>
  </si>
  <si>
    <t>Cena za 100 zaslání/4 roky</t>
  </si>
  <si>
    <t>8.</t>
  </si>
  <si>
    <t>Předání originálu (dokumentu/spisu) a zaslání (poskytovatel poštovních služeb, kurýrní a přepravní služby aj.) – cena za 100 zaslání</t>
  </si>
  <si>
    <t>9. Cena za vyskladnění písemností</t>
  </si>
  <si>
    <t>Vyskladnění písemností</t>
  </si>
  <si>
    <t>Cena za 4 000 bm/4 roky</t>
  </si>
  <si>
    <t>10. Cena za konzultační služby</t>
  </si>
  <si>
    <t>Konzultační služby</t>
  </si>
  <si>
    <t>Jednotková cena za 1 člověkohodinu</t>
  </si>
  <si>
    <t>Cena za 160 člověkohodin/4 roky</t>
  </si>
  <si>
    <t>10.</t>
  </si>
  <si>
    <t>Vyskladnění písemností – cena za 4 000 bm</t>
  </si>
  <si>
    <t>Konzultační služby – cena za 160 č-h</t>
  </si>
  <si>
    <t>Pozn.: Modelová cena za uložení písemností celkem bude určena jako součet (i) ceny za 2000 bm za 365 dnů, (ii) ceny za 3000 bm za 365 dnů, (iii) ceny za 4000 bm za 365 dnů a (iv) ceny za 5000 bm za 365 dnů.</t>
  </si>
  <si>
    <t>Pobočka Brno (+ Brno-venkov)</t>
  </si>
  <si>
    <t>b) Mimo rámec pravidelného přírůstkového svozu – kombinace pracovišť při mimořádném svozu, svoz do místně příslušného archivu, svoz do skartovny (v případě, že není v objektu), svoz do 50 bm</t>
  </si>
  <si>
    <r>
      <t>Společnost [</t>
    </r>
    <r>
      <rPr>
        <sz val="11"/>
        <color rgb="FFFF0000"/>
        <rFont val="Arial"/>
        <family val="2"/>
        <charset val="238"/>
      </rPr>
      <t>doplní účastník</t>
    </r>
    <r>
      <rPr>
        <sz val="11"/>
        <color theme="1"/>
        <rFont val="Arial"/>
        <family val="2"/>
        <charset val="238"/>
      </rPr>
      <t>], se sídlem [</t>
    </r>
    <r>
      <rPr>
        <sz val="11"/>
        <color rgb="FFFF0000"/>
        <rFont val="Arial"/>
        <family val="2"/>
        <charset val="238"/>
      </rPr>
      <t>doplní účastník</t>
    </r>
    <r>
      <rPr>
        <sz val="11"/>
        <color theme="1"/>
        <rFont val="Arial"/>
        <family val="2"/>
        <charset val="238"/>
      </rPr>
      <t>], IČO: [</t>
    </r>
    <r>
      <rPr>
        <sz val="11"/>
        <color rgb="FFFF0000"/>
        <rFont val="Arial"/>
        <family val="2"/>
        <charset val="238"/>
      </rPr>
      <t>doplní účastník</t>
    </r>
    <r>
      <rPr>
        <sz val="11"/>
        <color theme="1"/>
        <rFont val="Arial"/>
        <family val="2"/>
        <charset val="238"/>
      </rPr>
      <t>] („</t>
    </r>
    <r>
      <rPr>
        <b/>
        <sz val="11"/>
        <color theme="1"/>
        <rFont val="Arial"/>
        <family val="2"/>
        <charset val="238"/>
      </rPr>
      <t>Účastník</t>
    </r>
    <r>
      <rPr>
        <sz val="11"/>
        <color theme="1"/>
        <rFont val="Arial"/>
        <family val="2"/>
        <charset val="238"/>
      </rPr>
      <t>“), tímto pro účely hodnocení jím předložené nabídky na veřejnou zakázku s názvem „Zajištění externí spisovny pro SPÚ“ („</t>
    </r>
    <r>
      <rPr>
        <b/>
        <sz val="11"/>
        <color theme="1"/>
        <rFont val="Arial"/>
        <family val="2"/>
        <charset val="238"/>
      </rPr>
      <t>Veřejná zakázka</t>
    </r>
    <r>
      <rPr>
        <sz val="11"/>
        <color theme="1"/>
        <rFont val="Arial"/>
        <family val="2"/>
        <charset val="238"/>
      </rPr>
      <t>“), jejímž zadavatelem je Česká republika – Státní pozemkový úřad, se sídlem Husinecká 1024/11a, Praha 3, 130 00, Česká republika, prohlašuje a potvrzuje níže uvedenou strukturu a hodnotu nabídkové ceny za plnění Veřejné zakázky.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</si>
</sst>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9" x14ac:knownFonts="1">
    <font>
      <sz val="11"/>
      <color theme="1"/>
      <name val="Calibri"/>
      <family val="2"/>
      <charset val="238"/>
      <scheme val="minor"/>
    </font>
    <font>
      <sz val="11"/>
      <color theme="1"/>
      <name val="Arial"/>
      <family val="2"/>
      <charset val="238"/>
    </font>
    <font>
      <sz val="10"/>
      <color theme="1"/>
      <name val="Arial"/>
      <family val="2"/>
      <charset val="238"/>
    </font>
    <font>
      <b/>
      <sz val="11"/>
      <color theme="1"/>
      <name val="Arial"/>
      <family val="2"/>
      <charset val="238"/>
    </font>
    <font>
      <sz val="11"/>
      <color rgb="FFFF0000"/>
      <name val="Arial"/>
      <family val="2"/>
      <charset val="238"/>
    </font>
    <font>
      <b/>
      <sz val="14"/>
      <color rgb="FFFF0000"/>
      <name val="Arial"/>
      <family val="2"/>
      <charset val="238"/>
    </font>
    <font>
      <sz val="11"/>
      <color rgb="FF000000"/>
      <name val="Arial"/>
      <family val="2"/>
      <charset val="238"/>
    </font>
    <font>
      <b/>
      <sz val="11"/>
      <color rgb="FF000000"/>
      <name val="Arial"/>
      <family val="2"/>
      <charset val="238"/>
    </font>
    <font>
      <b/>
      <sz val="14"/>
      <color theme="1"/>
      <name val="Arial"/>
      <family val="2"/>
      <charset val="238"/>
    </font>
  </fonts>
  <fills count="8">
    <fill>
      <patternFill patternType="none"/>
    </fill>
    <fill>
      <patternFill patternType="gray125"/>
    </fill>
    <fill>
      <patternFill patternType="solid">
        <fgColor rgb="FFFFFFCC"/>
        <bgColor indexed="64"/>
      </patternFill>
    </fill>
    <fill>
      <patternFill patternType="solid">
        <fgColor rgb="FFB4C6E7"/>
        <bgColor indexed="64"/>
      </patternFill>
    </fill>
    <fill>
      <patternFill patternType="solid">
        <fgColor rgb="FFC5D9F1"/>
        <bgColor indexed="64"/>
      </patternFill>
    </fill>
    <fill>
      <patternFill patternType="solid">
        <fgColor rgb="FFB8CCE4"/>
        <bgColor indexed="64"/>
      </patternFill>
    </fill>
    <fill>
      <patternFill patternType="solid">
        <fgColor theme="4" tint="0.79998168889431442"/>
        <bgColor indexed="64"/>
      </patternFill>
    </fill>
    <fill>
      <patternFill patternType="solid">
        <fgColor theme="4" tint="0.39997558519241921"/>
        <bgColor indexed="64"/>
      </patternFill>
    </fill>
  </fills>
  <borders count="3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160">
    <xf numFmtId="0" fontId="0" fillId="0" borderId="0" xfId="0"/>
    <xf numFmtId="0" fontId="1" fillId="0" borderId="0" xfId="0" applyFont="1"/>
    <xf numFmtId="0" fontId="2" fillId="0" borderId="0" xfId="0" applyFont="1" applyAlignment="1">
      <alignment horizontal="right"/>
    </xf>
    <xf numFmtId="0" fontId="1" fillId="0" borderId="0" xfId="0" applyFont="1" applyAlignment="1">
      <alignment horizontal="left" vertical="center" indent="2"/>
    </xf>
    <xf numFmtId="0" fontId="1" fillId="0" borderId="10" xfId="0" applyFont="1" applyBorder="1" applyAlignment="1">
      <alignment horizontal="center" vertical="center"/>
    </xf>
    <xf numFmtId="0" fontId="1" fillId="0" borderId="12" xfId="0" applyFont="1" applyBorder="1" applyAlignment="1">
      <alignment horizontal="center" vertical="center"/>
    </xf>
    <xf numFmtId="0" fontId="1" fillId="0" borderId="14" xfId="0" applyFont="1" applyBorder="1" applyAlignment="1">
      <alignment horizontal="center" vertical="center"/>
    </xf>
    <xf numFmtId="164" fontId="1" fillId="0" borderId="15" xfId="0" applyNumberFormat="1" applyFont="1" applyBorder="1" applyAlignment="1">
      <alignment horizontal="center" vertical="center"/>
    </xf>
    <xf numFmtId="9" fontId="1" fillId="0" borderId="11" xfId="0" applyNumberFormat="1" applyFont="1" applyBorder="1" applyAlignment="1">
      <alignment horizontal="center" vertical="center"/>
    </xf>
    <xf numFmtId="0" fontId="3" fillId="0" borderId="0" xfId="0" applyFont="1" applyFill="1" applyBorder="1" applyAlignment="1">
      <alignment horizontal="center" vertical="center" wrapText="1" shrinkToFit="1"/>
    </xf>
    <xf numFmtId="0" fontId="3" fillId="0" borderId="1" xfId="0" applyFont="1" applyFill="1" applyBorder="1" applyAlignment="1">
      <alignment horizontal="center" vertical="center" wrapText="1" shrinkToFit="1"/>
    </xf>
    <xf numFmtId="9" fontId="1" fillId="0" borderId="10" xfId="0" applyNumberFormat="1" applyFont="1" applyBorder="1" applyAlignment="1">
      <alignment horizontal="center" vertical="center"/>
    </xf>
    <xf numFmtId="9" fontId="1" fillId="0" borderId="17" xfId="0" applyNumberFormat="1" applyFont="1" applyBorder="1" applyAlignment="1">
      <alignment horizontal="center" vertical="center"/>
    </xf>
    <xf numFmtId="9" fontId="1" fillId="0" borderId="20" xfId="0" applyNumberFormat="1" applyFont="1" applyBorder="1" applyAlignment="1">
      <alignment horizontal="center" vertical="center"/>
    </xf>
    <xf numFmtId="164" fontId="1" fillId="0" borderId="14" xfId="0" applyNumberFormat="1" applyFont="1" applyBorder="1" applyAlignment="1">
      <alignment horizontal="center" vertical="center"/>
    </xf>
    <xf numFmtId="164" fontId="1" fillId="0" borderId="19" xfId="0" applyNumberFormat="1" applyFont="1" applyBorder="1" applyAlignment="1">
      <alignment horizontal="center" vertical="center"/>
    </xf>
    <xf numFmtId="164" fontId="1" fillId="0" borderId="22" xfId="0" applyNumberFormat="1" applyFont="1" applyBorder="1" applyAlignment="1">
      <alignment horizontal="center" vertical="center"/>
    </xf>
    <xf numFmtId="0" fontId="0" fillId="0" borderId="0" xfId="0" applyAlignment="1"/>
    <xf numFmtId="0" fontId="5" fillId="0" borderId="0" xfId="0" applyFont="1" applyAlignment="1"/>
    <xf numFmtId="0" fontId="3" fillId="0" borderId="1" xfId="0" applyFont="1" applyBorder="1" applyAlignment="1">
      <alignment horizontal="center" vertical="center"/>
    </xf>
    <xf numFmtId="0" fontId="3" fillId="0" borderId="24" xfId="0" applyFont="1" applyBorder="1" applyAlignment="1">
      <alignment horizontal="center" vertical="center"/>
    </xf>
    <xf numFmtId="0" fontId="1" fillId="0" borderId="17" xfId="0" applyFont="1" applyBorder="1" applyAlignment="1">
      <alignment horizontal="left" vertical="center" wrapText="1" indent="2" shrinkToFit="1"/>
    </xf>
    <xf numFmtId="0" fontId="1" fillId="0" borderId="20" xfId="0" applyFont="1" applyBorder="1" applyAlignment="1">
      <alignment horizontal="left" vertical="center" wrapText="1" indent="2" shrinkToFit="1"/>
    </xf>
    <xf numFmtId="0" fontId="3" fillId="0" borderId="23" xfId="0" applyFont="1" applyBorder="1" applyAlignment="1">
      <alignment horizontal="center" vertical="center"/>
    </xf>
    <xf numFmtId="9" fontId="3" fillId="0" borderId="1" xfId="0" applyNumberFormat="1" applyFont="1" applyBorder="1" applyAlignment="1">
      <alignment horizontal="center" vertical="center"/>
    </xf>
    <xf numFmtId="0" fontId="1" fillId="0" borderId="25" xfId="0" applyFont="1" applyBorder="1" applyAlignment="1">
      <alignment horizontal="left" vertical="center" wrapText="1" indent="2" shrinkToFit="1"/>
    </xf>
    <xf numFmtId="9" fontId="1" fillId="0" borderId="25" xfId="0" applyNumberFormat="1" applyFont="1" applyBorder="1" applyAlignment="1">
      <alignment horizontal="center" vertical="center"/>
    </xf>
    <xf numFmtId="0" fontId="6" fillId="3" borderId="18" xfId="0" applyFont="1" applyFill="1" applyBorder="1" applyAlignment="1">
      <alignment horizontal="left" vertical="center" wrapText="1" indent="2" shrinkToFit="1"/>
    </xf>
    <xf numFmtId="0" fontId="6" fillId="0" borderId="18" xfId="0" applyFont="1" applyBorder="1" applyAlignment="1">
      <alignment horizontal="left" vertical="center" wrapText="1" indent="2" shrinkToFit="1"/>
    </xf>
    <xf numFmtId="0" fontId="6" fillId="4" borderId="18" xfId="0" applyFont="1" applyFill="1" applyBorder="1" applyAlignment="1">
      <alignment horizontal="left" vertical="center" wrapText="1" indent="2" shrinkToFit="1"/>
    </xf>
    <xf numFmtId="9" fontId="1" fillId="3" borderId="18" xfId="0" applyNumberFormat="1" applyFont="1" applyFill="1" applyBorder="1" applyAlignment="1">
      <alignment horizontal="center" vertical="center" wrapText="1"/>
    </xf>
    <xf numFmtId="9" fontId="1" fillId="0" borderId="18" xfId="0" applyNumberFormat="1" applyFont="1" applyBorder="1" applyAlignment="1">
      <alignment horizontal="center" vertical="center" wrapText="1"/>
    </xf>
    <xf numFmtId="9" fontId="1" fillId="5" borderId="18"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6" fillId="3" borderId="26" xfId="0" applyFont="1" applyFill="1" applyBorder="1" applyAlignment="1">
      <alignment horizontal="left" vertical="center" wrapText="1" indent="2" shrinkToFit="1"/>
    </xf>
    <xf numFmtId="0" fontId="6" fillId="0" borderId="1" xfId="0" applyFont="1" applyFill="1" applyBorder="1" applyAlignment="1">
      <alignment horizontal="center" vertical="center" wrapText="1"/>
    </xf>
    <xf numFmtId="9" fontId="1" fillId="3" borderId="26"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0" borderId="21" xfId="0" applyFont="1" applyBorder="1" applyAlignment="1">
      <alignment horizontal="left" vertical="center" wrapText="1" indent="2" shrinkToFit="1"/>
    </xf>
    <xf numFmtId="9" fontId="1" fillId="0" borderId="21" xfId="0" applyNumberFormat="1" applyFont="1" applyBorder="1" applyAlignment="1">
      <alignment horizontal="center" vertical="center" wrapText="1"/>
    </xf>
    <xf numFmtId="9" fontId="3" fillId="0" borderId="5" xfId="0" applyNumberFormat="1" applyFont="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0" xfId="0" applyFont="1" applyFill="1" applyBorder="1" applyAlignment="1">
      <alignment horizontal="center" vertical="center"/>
    </xf>
    <xf numFmtId="0" fontId="3" fillId="0" borderId="0" xfId="0" applyFont="1" applyBorder="1" applyAlignment="1">
      <alignment horizontal="center" vertical="center"/>
    </xf>
    <xf numFmtId="164" fontId="3" fillId="0" borderId="24"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31" xfId="0" applyNumberFormat="1" applyFont="1" applyBorder="1" applyAlignment="1">
      <alignment horizontal="center" vertical="center"/>
    </xf>
    <xf numFmtId="164" fontId="1" fillId="3" borderId="25" xfId="0" applyNumberFormat="1" applyFont="1" applyFill="1" applyBorder="1" applyAlignment="1">
      <alignment horizontal="center" vertical="center" wrapText="1"/>
    </xf>
    <xf numFmtId="164" fontId="1" fillId="3" borderId="17" xfId="0" applyNumberFormat="1" applyFont="1" applyFill="1" applyBorder="1" applyAlignment="1">
      <alignment horizontal="center" vertical="center" wrapText="1"/>
    </xf>
    <xf numFmtId="164" fontId="1" fillId="0" borderId="17" xfId="0" applyNumberFormat="1" applyFont="1" applyBorder="1" applyAlignment="1">
      <alignment horizontal="center" vertical="center" wrapText="1"/>
    </xf>
    <xf numFmtId="164" fontId="1" fillId="5" borderId="17" xfId="0" applyNumberFormat="1" applyFont="1" applyFill="1" applyBorder="1" applyAlignment="1">
      <alignment horizontal="center" vertical="center" wrapText="1"/>
    </xf>
    <xf numFmtId="164" fontId="3" fillId="0" borderId="1" xfId="0" applyNumberFormat="1" applyFont="1" applyBorder="1" applyAlignment="1">
      <alignment horizontal="center" vertical="center" wrapText="1"/>
    </xf>
    <xf numFmtId="164" fontId="3" fillId="0" borderId="31" xfId="0" applyNumberFormat="1" applyFont="1" applyBorder="1" applyAlignment="1">
      <alignment horizontal="center" vertical="center" wrapText="1"/>
    </xf>
    <xf numFmtId="164" fontId="3" fillId="0" borderId="23" xfId="0" applyNumberFormat="1" applyFont="1" applyFill="1" applyBorder="1" applyAlignment="1">
      <alignment horizontal="center" vertical="center"/>
    </xf>
    <xf numFmtId="164" fontId="1" fillId="2" borderId="13" xfId="0" applyNumberFormat="1" applyFont="1" applyFill="1" applyBorder="1" applyAlignment="1" applyProtection="1">
      <alignment horizontal="center" vertical="center"/>
      <protection locked="0"/>
    </xf>
    <xf numFmtId="164" fontId="1" fillId="2" borderId="12" xfId="0" applyNumberFormat="1" applyFont="1" applyFill="1" applyBorder="1" applyAlignment="1" applyProtection="1">
      <alignment horizontal="center" vertical="center"/>
      <protection locked="0"/>
    </xf>
    <xf numFmtId="164" fontId="1" fillId="2" borderId="18" xfId="0" applyNumberFormat="1" applyFont="1" applyFill="1" applyBorder="1" applyAlignment="1" applyProtection="1">
      <alignment horizontal="center" vertical="center"/>
      <protection locked="0"/>
    </xf>
    <xf numFmtId="164" fontId="1" fillId="2" borderId="21" xfId="0" applyNumberFormat="1" applyFont="1" applyFill="1" applyBorder="1" applyAlignment="1" applyProtection="1">
      <alignment horizontal="center" vertical="center"/>
      <protection locked="0"/>
    </xf>
    <xf numFmtId="0" fontId="6" fillId="0" borderId="16"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10" xfId="0" applyFont="1" applyBorder="1" applyAlignment="1">
      <alignment horizontal="center" vertical="center" wrapText="1" shrinkToFit="1"/>
    </xf>
    <xf numFmtId="0" fontId="1" fillId="0" borderId="25" xfId="0" applyFont="1" applyBorder="1" applyAlignment="1">
      <alignment horizontal="center" vertical="center" wrapText="1" shrinkToFit="1"/>
    </xf>
    <xf numFmtId="0" fontId="1" fillId="0" borderId="17" xfId="0" applyFont="1" applyBorder="1" applyAlignment="1">
      <alignment horizontal="center" vertical="center" wrapText="1" shrinkToFit="1"/>
    </xf>
    <xf numFmtId="9" fontId="1" fillId="0" borderId="32" xfId="0" applyNumberFormat="1" applyFont="1" applyBorder="1" applyAlignment="1">
      <alignment horizontal="center" vertical="center" wrapText="1" shrinkToFit="1"/>
    </xf>
    <xf numFmtId="9" fontId="1" fillId="0" borderId="33" xfId="0" applyNumberFormat="1" applyFont="1" applyBorder="1" applyAlignment="1">
      <alignment horizontal="center" vertical="center" wrapText="1" shrinkToFit="1"/>
    </xf>
    <xf numFmtId="0" fontId="1" fillId="0" borderId="16" xfId="0" applyFont="1" applyBorder="1" applyAlignment="1">
      <alignment horizontal="center" vertical="center" wrapText="1" shrinkToFit="1"/>
    </xf>
    <xf numFmtId="0" fontId="1" fillId="0" borderId="3" xfId="0" applyFont="1" applyBorder="1" applyAlignment="1">
      <alignment horizontal="center" vertical="center" wrapText="1" shrinkToFit="1"/>
    </xf>
    <xf numFmtId="0" fontId="1" fillId="0" borderId="4" xfId="0" applyFont="1" applyBorder="1" applyAlignment="1">
      <alignment horizontal="center" vertical="center" wrapText="1" shrinkToFit="1"/>
    </xf>
    <xf numFmtId="0" fontId="3" fillId="0" borderId="1" xfId="0" applyFont="1" applyBorder="1" applyAlignment="1">
      <alignment horizontal="center" vertical="center" wrapText="1" shrinkToFit="1"/>
    </xf>
    <xf numFmtId="0" fontId="1" fillId="0" borderId="20" xfId="0" applyFont="1" applyBorder="1" applyAlignment="1">
      <alignment horizontal="center" vertical="center" wrapText="1" shrinkToFit="1"/>
    </xf>
    <xf numFmtId="0" fontId="7" fillId="0" borderId="28" xfId="0" applyFont="1" applyBorder="1" applyAlignment="1">
      <alignment horizontal="center" vertical="center" wrapText="1"/>
    </xf>
    <xf numFmtId="164" fontId="1" fillId="0" borderId="10" xfId="0" applyNumberFormat="1" applyFont="1" applyBorder="1" applyAlignment="1">
      <alignment horizontal="center" vertical="center" wrapText="1" shrinkToFit="1"/>
    </xf>
    <xf numFmtId="164" fontId="1" fillId="0" borderId="17" xfId="0" applyNumberFormat="1" applyFont="1" applyBorder="1" applyAlignment="1">
      <alignment horizontal="center" vertical="center" wrapText="1" shrinkToFit="1"/>
    </xf>
    <xf numFmtId="0" fontId="3" fillId="0" borderId="33" xfId="0" applyFont="1" applyBorder="1" applyAlignment="1">
      <alignment horizontal="center" vertical="center" wrapText="1" shrinkToFit="1"/>
    </xf>
    <xf numFmtId="0" fontId="3" fillId="0" borderId="25" xfId="0" applyFont="1" applyBorder="1" applyAlignment="1">
      <alignment horizontal="center" vertical="center" wrapText="1" shrinkToFit="1"/>
    </xf>
    <xf numFmtId="9" fontId="3" fillId="0" borderId="33" xfId="0" applyNumberFormat="1" applyFont="1" applyBorder="1" applyAlignment="1">
      <alignment horizontal="center" vertical="center" wrapText="1" shrinkToFit="1"/>
    </xf>
    <xf numFmtId="164" fontId="3" fillId="0" borderId="17" xfId="0" applyNumberFormat="1" applyFont="1" applyBorder="1" applyAlignment="1">
      <alignment horizontal="center" vertical="center" wrapText="1" shrinkToFit="1"/>
    </xf>
    <xf numFmtId="0" fontId="3" fillId="0" borderId="34" xfId="0" applyFont="1" applyBorder="1" applyAlignment="1">
      <alignment horizontal="center" vertical="center" wrapText="1" shrinkToFit="1"/>
    </xf>
    <xf numFmtId="0" fontId="3" fillId="0" borderId="11" xfId="0" applyFont="1" applyBorder="1" applyAlignment="1">
      <alignment horizontal="center" vertical="center" wrapText="1" shrinkToFit="1"/>
    </xf>
    <xf numFmtId="9" fontId="3" fillId="0" borderId="34" xfId="0" applyNumberFormat="1" applyFont="1" applyBorder="1" applyAlignment="1">
      <alignment horizontal="center" vertical="center" wrapText="1" shrinkToFit="1"/>
    </xf>
    <xf numFmtId="164" fontId="3" fillId="0" borderId="11" xfId="0" applyNumberFormat="1" applyFont="1" applyBorder="1" applyAlignment="1">
      <alignment horizontal="center" vertical="center" wrapText="1" shrinkToFit="1"/>
    </xf>
    <xf numFmtId="9" fontId="1" fillId="0" borderId="12" xfId="0" applyNumberFormat="1" applyFont="1" applyBorder="1" applyAlignment="1">
      <alignment horizontal="center" vertical="center" wrapText="1" shrinkToFit="1"/>
    </xf>
    <xf numFmtId="0" fontId="3" fillId="0" borderId="8" xfId="0" applyFont="1" applyBorder="1" applyAlignment="1">
      <alignment horizontal="center" vertical="center" wrapText="1" shrinkToFit="1"/>
    </xf>
    <xf numFmtId="0" fontId="3" fillId="0" borderId="9" xfId="0" applyFont="1" applyBorder="1" applyAlignment="1">
      <alignment horizontal="center" vertical="center" wrapText="1" shrinkToFit="1"/>
    </xf>
    <xf numFmtId="9" fontId="3" fillId="0" borderId="13" xfId="0" applyNumberFormat="1" applyFont="1" applyBorder="1" applyAlignment="1">
      <alignment horizontal="center" vertical="center" wrapText="1" shrinkToFit="1"/>
    </xf>
    <xf numFmtId="9" fontId="1" fillId="0" borderId="18" xfId="0" applyNumberFormat="1" applyFont="1" applyFill="1" applyBorder="1" applyAlignment="1">
      <alignment horizontal="center" vertical="center" wrapText="1"/>
    </xf>
    <xf numFmtId="164" fontId="1" fillId="0" borderId="17" xfId="0" applyNumberFormat="1" applyFont="1" applyFill="1" applyBorder="1" applyAlignment="1">
      <alignment horizontal="center" vertical="center" wrapText="1"/>
    </xf>
    <xf numFmtId="164" fontId="1" fillId="2" borderId="25" xfId="0" applyNumberFormat="1" applyFont="1" applyFill="1" applyBorder="1" applyAlignment="1" applyProtection="1">
      <alignment horizontal="center" vertical="center"/>
      <protection locked="0"/>
    </xf>
    <xf numFmtId="164" fontId="1" fillId="2" borderId="17" xfId="0" applyNumberFormat="1" applyFont="1" applyFill="1" applyBorder="1" applyAlignment="1" applyProtection="1">
      <alignment horizontal="center" vertical="center"/>
      <protection locked="0"/>
    </xf>
    <xf numFmtId="164" fontId="1" fillId="2" borderId="20" xfId="0" applyNumberFormat="1" applyFont="1" applyFill="1" applyBorder="1" applyAlignment="1" applyProtection="1">
      <alignment horizontal="center" vertical="center"/>
      <protection locked="0"/>
    </xf>
    <xf numFmtId="164" fontId="1" fillId="2" borderId="12" xfId="0" applyNumberFormat="1" applyFont="1" applyFill="1" applyBorder="1" applyAlignment="1" applyProtection="1">
      <alignment horizontal="center" vertical="center" wrapText="1" shrinkToFit="1"/>
      <protection locked="0"/>
    </xf>
    <xf numFmtId="164" fontId="3" fillId="2" borderId="18" xfId="0" applyNumberFormat="1" applyFont="1" applyFill="1" applyBorder="1" applyAlignment="1" applyProtection="1">
      <alignment horizontal="center" vertical="center" wrapText="1" shrinkToFit="1"/>
      <protection locked="0"/>
    </xf>
    <xf numFmtId="164" fontId="1" fillId="2" borderId="18" xfId="0" applyNumberFormat="1" applyFont="1" applyFill="1" applyBorder="1" applyAlignment="1" applyProtection="1">
      <alignment horizontal="center" vertical="center" wrapText="1" shrinkToFit="1"/>
      <protection locked="0"/>
    </xf>
    <xf numFmtId="164" fontId="3" fillId="2" borderId="13" xfId="0" applyNumberFormat="1" applyFont="1" applyFill="1" applyBorder="1" applyAlignment="1" applyProtection="1">
      <alignment horizontal="center" vertical="center" wrapText="1" shrinkToFit="1"/>
      <protection locked="0"/>
    </xf>
    <xf numFmtId="164" fontId="1" fillId="2" borderId="10" xfId="0" applyNumberFormat="1" applyFont="1" applyFill="1" applyBorder="1" applyAlignment="1" applyProtection="1">
      <alignment horizontal="center" vertical="center" wrapText="1" shrinkToFit="1"/>
      <protection locked="0"/>
    </xf>
    <xf numFmtId="164" fontId="3" fillId="2" borderId="11" xfId="0" applyNumberFormat="1" applyFont="1" applyFill="1" applyBorder="1" applyAlignment="1" applyProtection="1">
      <alignment horizontal="center" vertical="center" wrapText="1" shrinkToFit="1"/>
      <protection locked="0"/>
    </xf>
    <xf numFmtId="164" fontId="1" fillId="6" borderId="26" xfId="0" applyNumberFormat="1" applyFont="1" applyFill="1" applyBorder="1" applyAlignment="1" applyProtection="1">
      <alignment horizontal="center" vertical="center"/>
    </xf>
    <xf numFmtId="164" fontId="1" fillId="6" borderId="18" xfId="0" applyNumberFormat="1" applyFont="1" applyFill="1" applyBorder="1" applyAlignment="1" applyProtection="1">
      <alignment horizontal="center" vertical="center"/>
    </xf>
    <xf numFmtId="164" fontId="1" fillId="6" borderId="21" xfId="0" applyNumberFormat="1" applyFont="1" applyFill="1" applyBorder="1" applyAlignment="1" applyProtection="1">
      <alignment horizontal="center" vertical="center"/>
    </xf>
    <xf numFmtId="164" fontId="1" fillId="6" borderId="27" xfId="0" applyNumberFormat="1" applyFont="1" applyFill="1" applyBorder="1" applyAlignment="1">
      <alignment horizontal="center" vertical="center"/>
    </xf>
    <xf numFmtId="164" fontId="1" fillId="6" borderId="19" xfId="0" applyNumberFormat="1" applyFont="1" applyFill="1" applyBorder="1" applyAlignment="1">
      <alignment horizontal="center" vertical="center"/>
    </xf>
    <xf numFmtId="164" fontId="1" fillId="6" borderId="22" xfId="0" applyNumberFormat="1" applyFont="1" applyFill="1" applyBorder="1" applyAlignment="1">
      <alignment horizontal="center" vertical="center"/>
    </xf>
    <xf numFmtId="164" fontId="3" fillId="7" borderId="23" xfId="0" applyNumberFormat="1" applyFont="1" applyFill="1" applyBorder="1" applyAlignment="1">
      <alignment horizontal="center" vertical="center"/>
    </xf>
    <xf numFmtId="164" fontId="3" fillId="7" borderId="24" xfId="0" applyNumberFormat="1" applyFont="1" applyFill="1" applyBorder="1" applyAlignment="1">
      <alignment horizontal="center" vertical="center"/>
    </xf>
    <xf numFmtId="0" fontId="8" fillId="0" borderId="0" xfId="0" applyFont="1" applyAlignment="1">
      <alignment horizontal="center" vertical="center"/>
    </xf>
    <xf numFmtId="0" fontId="1" fillId="0" borderId="0" xfId="0" applyFont="1" applyAlignment="1">
      <alignment horizontal="justify" vertical="justify"/>
    </xf>
    <xf numFmtId="0" fontId="3" fillId="0" borderId="0" xfId="0" applyFont="1" applyAlignment="1">
      <alignment horizontal="left" vertical="center" indent="2"/>
    </xf>
    <xf numFmtId="0" fontId="5" fillId="0" borderId="0" xfId="0" applyFont="1" applyAlignment="1"/>
    <xf numFmtId="0" fontId="1" fillId="0" borderId="0" xfId="0" applyFont="1" applyBorder="1" applyAlignment="1">
      <alignment horizontal="left" vertical="center" wrapText="1" indent="2" shrinkToFit="1"/>
    </xf>
    <xf numFmtId="0" fontId="0" fillId="0" borderId="0" xfId="0" applyBorder="1" applyAlignment="1">
      <alignment horizontal="left" vertical="center" wrapText="1" indent="2" shrinkToFit="1"/>
    </xf>
    <xf numFmtId="0" fontId="1" fillId="0" borderId="32" xfId="0" applyFont="1" applyBorder="1" applyAlignment="1">
      <alignment horizontal="center" vertical="center"/>
    </xf>
    <xf numFmtId="0" fontId="0" fillId="0" borderId="14" xfId="0" applyBorder="1" applyAlignment="1">
      <alignment horizontal="center" vertical="center"/>
    </xf>
    <xf numFmtId="0" fontId="1" fillId="0" borderId="34" xfId="0" applyFont="1" applyBorder="1" applyAlignment="1">
      <alignment horizontal="center" vertical="center"/>
    </xf>
    <xf numFmtId="0" fontId="0" fillId="0" borderId="15" xfId="0" applyBorder="1" applyAlignment="1">
      <alignment horizontal="center" vertical="center"/>
    </xf>
    <xf numFmtId="0" fontId="1" fillId="0" borderId="35" xfId="0" applyFont="1" applyBorder="1" applyAlignment="1">
      <alignment horizontal="center" vertical="center" wrapText="1" shrinkToFit="1"/>
    </xf>
    <xf numFmtId="0" fontId="0" fillId="0" borderId="24" xfId="0" applyBorder="1" applyAlignment="1">
      <alignment horizontal="center" vertical="center" wrapText="1" shrinkToFit="1"/>
    </xf>
    <xf numFmtId="0" fontId="1" fillId="0" borderId="32" xfId="0" applyFont="1" applyFill="1" applyBorder="1" applyAlignment="1">
      <alignment horizontal="center" vertical="center"/>
    </xf>
    <xf numFmtId="0" fontId="1" fillId="0" borderId="33" xfId="0" applyFont="1" applyFill="1" applyBorder="1" applyAlignment="1">
      <alignment horizontal="center" vertical="center"/>
    </xf>
    <xf numFmtId="0" fontId="0" fillId="0" borderId="19" xfId="0" applyBorder="1" applyAlignment="1">
      <alignment horizontal="center" vertical="center"/>
    </xf>
    <xf numFmtId="0" fontId="1" fillId="0" borderId="34" xfId="0" applyFont="1" applyFill="1" applyBorder="1" applyAlignment="1">
      <alignment horizontal="center" vertical="center"/>
    </xf>
    <xf numFmtId="0" fontId="6" fillId="0" borderId="33" xfId="0" applyFont="1" applyBorder="1" applyAlignment="1">
      <alignment horizontal="left" vertical="center" wrapText="1" indent="2" shrinkToFit="1"/>
    </xf>
    <xf numFmtId="0" fontId="0" fillId="0" borderId="19" xfId="0" applyBorder="1" applyAlignment="1">
      <alignment horizontal="left" vertical="center" wrapText="1" indent="2" shrinkToFit="1"/>
    </xf>
    <xf numFmtId="0" fontId="6" fillId="0" borderId="19" xfId="0" applyFont="1" applyBorder="1" applyAlignment="1">
      <alignment horizontal="left" vertical="center" wrapText="1" indent="2" shrinkToFit="1"/>
    </xf>
    <xf numFmtId="0" fontId="6" fillId="3" borderId="33" xfId="0" applyFont="1" applyFill="1" applyBorder="1" applyAlignment="1">
      <alignment horizontal="left" vertical="center" wrapText="1" indent="2" shrinkToFit="1"/>
    </xf>
    <xf numFmtId="0" fontId="6" fillId="4" borderId="33" xfId="0" applyFont="1" applyFill="1" applyBorder="1" applyAlignment="1">
      <alignment horizontal="left" vertical="center" wrapText="1" indent="2" shrinkToFit="1"/>
    </xf>
    <xf numFmtId="0" fontId="6" fillId="3" borderId="32" xfId="0" applyFont="1" applyFill="1" applyBorder="1" applyAlignment="1">
      <alignment horizontal="left" vertical="center" wrapText="1" indent="2" shrinkToFit="1"/>
    </xf>
    <xf numFmtId="0" fontId="0" fillId="0" borderId="14" xfId="0" applyBorder="1" applyAlignment="1">
      <alignment horizontal="left" vertical="center" wrapText="1" indent="2" shrinkToFit="1"/>
    </xf>
    <xf numFmtId="0" fontId="6" fillId="0" borderId="35" xfId="0" applyFont="1" applyFill="1" applyBorder="1" applyAlignment="1">
      <alignment horizontal="center" vertical="center" wrapText="1" shrinkToFit="1"/>
    </xf>
    <xf numFmtId="0" fontId="0" fillId="0" borderId="24" xfId="0" applyBorder="1" applyAlignment="1">
      <alignment horizontal="center" vertical="center"/>
    </xf>
    <xf numFmtId="0" fontId="7" fillId="0" borderId="29"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36" xfId="0" applyFont="1" applyBorder="1" applyAlignment="1">
      <alignment horizontal="center" vertical="center" wrapText="1"/>
    </xf>
    <xf numFmtId="0" fontId="0" fillId="0" borderId="24" xfId="0" applyBorder="1" applyAlignment="1">
      <alignment horizontal="center" vertical="center" wrapText="1"/>
    </xf>
    <xf numFmtId="0" fontId="6" fillId="0" borderId="34" xfId="0" applyFont="1" applyBorder="1" applyAlignment="1">
      <alignment horizontal="left" vertical="center" wrapText="1" indent="2" shrinkToFit="1"/>
    </xf>
    <xf numFmtId="0" fontId="0" fillId="0" borderId="15" xfId="0" applyBorder="1" applyAlignment="1">
      <alignment horizontal="left" vertical="center" wrapText="1" indent="2" shrinkToFit="1"/>
    </xf>
    <xf numFmtId="0" fontId="3" fillId="0" borderId="0" xfId="0" applyFont="1" applyAlignment="1">
      <alignment horizontal="left" vertical="center" wrapText="1" indent="2" shrinkToFit="1"/>
    </xf>
    <xf numFmtId="0" fontId="0" fillId="0" borderId="0" xfId="0" applyAlignment="1"/>
    <xf numFmtId="0" fontId="6" fillId="0" borderId="35" xfId="0" applyFont="1" applyFill="1" applyBorder="1" applyAlignment="1">
      <alignment horizontal="center" vertical="center"/>
    </xf>
    <xf numFmtId="0" fontId="1" fillId="0" borderId="32" xfId="0" applyFont="1" applyBorder="1" applyAlignment="1">
      <alignment horizontal="center" vertical="center" wrapText="1" shrinkToFit="1"/>
    </xf>
    <xf numFmtId="0" fontId="0" fillId="0" borderId="14" xfId="0" applyBorder="1" applyAlignment="1">
      <alignment horizontal="center" vertical="center" wrapText="1" shrinkToFit="1"/>
    </xf>
    <xf numFmtId="0" fontId="1" fillId="0" borderId="33" xfId="0" applyFont="1" applyBorder="1" applyAlignment="1">
      <alignment horizontal="center" vertical="center" wrapText="1" shrinkToFit="1"/>
    </xf>
    <xf numFmtId="0" fontId="0" fillId="0" borderId="19" xfId="0" applyBorder="1" applyAlignment="1">
      <alignment horizontal="center" vertical="center" wrapText="1" shrinkToFit="1"/>
    </xf>
    <xf numFmtId="0" fontId="1" fillId="0" borderId="0" xfId="0" applyFont="1" applyAlignment="1">
      <alignment horizontal="left" vertical="center" wrapText="1" indent="2" shrinkToFit="1"/>
    </xf>
    <xf numFmtId="0" fontId="6" fillId="0" borderId="2" xfId="0" applyFont="1" applyFill="1" applyBorder="1" applyAlignment="1">
      <alignment horizontal="center" vertical="center"/>
    </xf>
    <xf numFmtId="0" fontId="6" fillId="0" borderId="4" xfId="0" applyFont="1" applyFill="1" applyBorder="1" applyAlignment="1">
      <alignment horizontal="center" vertical="center"/>
    </xf>
    <xf numFmtId="0" fontId="1" fillId="0" borderId="6" xfId="0" applyFont="1" applyBorder="1" applyAlignment="1">
      <alignment horizontal="center" vertical="center" wrapText="1" shrinkToFit="1"/>
    </xf>
    <xf numFmtId="0" fontId="0" fillId="0" borderId="7" xfId="0" applyBorder="1" applyAlignment="1">
      <alignment horizontal="center" vertical="center" wrapText="1" shrinkToFit="1"/>
    </xf>
    <xf numFmtId="0" fontId="6" fillId="0" borderId="2" xfId="0" applyFont="1" applyFill="1" applyBorder="1" applyAlignment="1">
      <alignment horizontal="center" vertical="center" wrapText="1" shrinkToFit="1"/>
    </xf>
    <xf numFmtId="0" fontId="6" fillId="0" borderId="4" xfId="0" applyFont="1" applyFill="1" applyBorder="1" applyAlignment="1">
      <alignment horizontal="center" vertical="center" wrapText="1" shrinkToFit="1"/>
    </xf>
    <xf numFmtId="0" fontId="1" fillId="2" borderId="21" xfId="0" applyFont="1" applyFill="1" applyBorder="1" applyAlignment="1" applyProtection="1">
      <alignment horizontal="center" vertical="center"/>
      <protection locked="0"/>
    </xf>
    <xf numFmtId="0" fontId="0" fillId="2" borderId="21" xfId="0" applyFill="1" applyBorder="1" applyAlignment="1" applyProtection="1">
      <alignment horizontal="center" vertical="center"/>
      <protection locked="0"/>
    </xf>
    <xf numFmtId="0" fontId="1" fillId="2" borderId="0" xfId="0" applyFont="1" applyFill="1" applyAlignment="1" applyProtection="1">
      <alignment horizontal="center" vertical="center" wrapText="1" shrinkToFit="1"/>
      <protection locked="0"/>
    </xf>
    <xf numFmtId="0" fontId="5" fillId="0" borderId="0" xfId="0" applyFont="1" applyAlignment="1">
      <alignment vertical="center"/>
    </xf>
    <xf numFmtId="0" fontId="3" fillId="0" borderId="35" xfId="0" applyFont="1" applyBorder="1" applyAlignment="1">
      <alignment horizontal="left" vertical="center" wrapText="1" indent="2" shrinkToFit="1"/>
    </xf>
    <xf numFmtId="0" fontId="0" fillId="0" borderId="24" xfId="0" applyBorder="1" applyAlignment="1">
      <alignment horizontal="left" vertical="center" wrapText="1" indent="2" shrinkToFit="1"/>
    </xf>
    <xf numFmtId="0" fontId="1" fillId="2" borderId="0" xfId="0" applyFont="1" applyFill="1" applyAlignment="1" applyProtection="1">
      <alignment horizontal="left" vertical="center" indent="2"/>
      <protection locked="0"/>
    </xf>
    <xf numFmtId="0" fontId="0" fillId="0" borderId="0" xfId="0" applyAlignment="1" applyProtection="1">
      <alignment horizontal="left" vertical="center" indent="2"/>
      <protection locked="0"/>
    </xf>
    <xf numFmtId="0" fontId="1" fillId="2" borderId="0" xfId="0" applyFont="1" applyFill="1" applyBorder="1" applyAlignment="1" applyProtection="1">
      <alignment horizontal="center" vertical="center"/>
      <protection locked="0"/>
    </xf>
    <xf numFmtId="0" fontId="1" fillId="2" borderId="26" xfId="0" applyFont="1" applyFill="1" applyBorder="1" applyAlignment="1" applyProtection="1">
      <alignment horizontal="center" vertical="center"/>
      <protection locked="0"/>
    </xf>
  </cellXfs>
  <cellStyles count="1">
    <cellStyle name="Normální"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33965-C942-49C3-A4AE-F29FE1924D95}">
  <sheetPr>
    <pageSetUpPr fitToPage="1"/>
  </sheetPr>
  <dimension ref="A1:E25"/>
  <sheetViews>
    <sheetView tabSelected="1" view="pageBreakPreview" zoomScaleNormal="100" zoomScaleSheetLayoutView="100" workbookViewId="0">
      <selection activeCell="A5" sqref="A5:E5"/>
    </sheetView>
  </sheetViews>
  <sheetFormatPr defaultRowHeight="15" x14ac:dyDescent="0.25"/>
  <cols>
    <col min="1" max="1" width="12.85546875" customWidth="1"/>
    <col min="2" max="5" width="31.28515625" customWidth="1"/>
  </cols>
  <sheetData>
    <row r="1" spans="1:5" x14ac:dyDescent="0.25">
      <c r="E1" s="2" t="s">
        <v>0</v>
      </c>
    </row>
    <row r="3" spans="1:5" ht="22.5" customHeight="1" x14ac:dyDescent="0.25">
      <c r="A3" s="104" t="s">
        <v>1</v>
      </c>
      <c r="B3" s="104"/>
      <c r="C3" s="104"/>
      <c r="D3" s="104"/>
      <c r="E3" s="104"/>
    </row>
    <row r="5" spans="1:5" ht="22.5" customHeight="1" x14ac:dyDescent="0.25">
      <c r="A5" s="104" t="s">
        <v>2</v>
      </c>
      <c r="B5" s="104"/>
      <c r="C5" s="104"/>
      <c r="D5" s="104"/>
      <c r="E5" s="104"/>
    </row>
    <row r="7" spans="1:5" ht="67.5" customHeight="1" x14ac:dyDescent="0.25">
      <c r="A7" s="105" t="s">
        <v>243</v>
      </c>
      <c r="B7" s="105"/>
      <c r="C7" s="105"/>
      <c r="D7" s="105"/>
      <c r="E7" s="105"/>
    </row>
    <row r="9" spans="1:5" ht="22.5" customHeight="1" x14ac:dyDescent="0.25">
      <c r="A9" s="106" t="s">
        <v>3</v>
      </c>
      <c r="B9" s="106"/>
      <c r="C9" s="106"/>
      <c r="D9" s="106"/>
      <c r="E9" s="106"/>
    </row>
    <row r="10" spans="1:5" ht="15.75" thickBot="1" x14ac:dyDescent="0.3"/>
    <row r="11" spans="1:5" ht="30" customHeight="1" x14ac:dyDescent="0.25">
      <c r="A11" s="110" t="s">
        <v>4</v>
      </c>
      <c r="B11" s="111"/>
      <c r="C11" s="5" t="s">
        <v>5</v>
      </c>
      <c r="D11" s="4" t="s">
        <v>6</v>
      </c>
      <c r="E11" s="6" t="s">
        <v>7</v>
      </c>
    </row>
    <row r="12" spans="1:5" ht="30" customHeight="1" thickBot="1" x14ac:dyDescent="0.3">
      <c r="A12" s="112" t="s">
        <v>8</v>
      </c>
      <c r="B12" s="113"/>
      <c r="C12" s="54"/>
      <c r="D12" s="8">
        <v>0.21</v>
      </c>
      <c r="E12" s="7">
        <f>C12*1.21</f>
        <v>0</v>
      </c>
    </row>
    <row r="14" spans="1:5" ht="15.75" thickBot="1" x14ac:dyDescent="0.3"/>
    <row r="15" spans="1:5" ht="30" customHeight="1" thickBot="1" x14ac:dyDescent="0.3">
      <c r="A15" s="114" t="s">
        <v>4</v>
      </c>
      <c r="B15" s="115"/>
      <c r="C15" s="66" t="s">
        <v>5</v>
      </c>
      <c r="D15" s="65" t="s">
        <v>6</v>
      </c>
      <c r="E15" s="67" t="s">
        <v>7</v>
      </c>
    </row>
    <row r="16" spans="1:5" ht="30" customHeight="1" x14ac:dyDescent="0.25">
      <c r="A16" s="116" t="s">
        <v>9</v>
      </c>
      <c r="B16" s="111"/>
      <c r="C16" s="55"/>
      <c r="D16" s="11">
        <v>0.21</v>
      </c>
      <c r="E16" s="14">
        <f>C16*1.21</f>
        <v>0</v>
      </c>
    </row>
    <row r="17" spans="1:5" ht="30" customHeight="1" x14ac:dyDescent="0.25">
      <c r="A17" s="117" t="s">
        <v>10</v>
      </c>
      <c r="B17" s="118"/>
      <c r="C17" s="56"/>
      <c r="D17" s="12">
        <v>0.21</v>
      </c>
      <c r="E17" s="15">
        <f>C17*1.21</f>
        <v>0</v>
      </c>
    </row>
    <row r="18" spans="1:5" ht="30" customHeight="1" x14ac:dyDescent="0.25">
      <c r="A18" s="117" t="s">
        <v>11</v>
      </c>
      <c r="B18" s="118"/>
      <c r="C18" s="56"/>
      <c r="D18" s="12">
        <v>0.21</v>
      </c>
      <c r="E18" s="15">
        <f>C18*1.21</f>
        <v>0</v>
      </c>
    </row>
    <row r="19" spans="1:5" ht="30" customHeight="1" thickBot="1" x14ac:dyDescent="0.3">
      <c r="A19" s="119" t="s">
        <v>12</v>
      </c>
      <c r="B19" s="113"/>
      <c r="C19" s="57"/>
      <c r="D19" s="13">
        <v>0.21</v>
      </c>
      <c r="E19" s="16">
        <f>C19*1.21</f>
        <v>0</v>
      </c>
    </row>
    <row r="20" spans="1:5" ht="37.5" customHeight="1" thickBot="1" x14ac:dyDescent="0.3">
      <c r="A20" s="10" t="s">
        <v>187</v>
      </c>
      <c r="B20" s="10" t="s">
        <v>20</v>
      </c>
      <c r="C20" s="53">
        <f>SUM(C16:C19)</f>
        <v>0</v>
      </c>
      <c r="D20" s="19"/>
      <c r="E20" s="44">
        <f>SUM(E16:E19)</f>
        <v>0</v>
      </c>
    </row>
    <row r="21" spans="1:5" ht="15" customHeight="1" x14ac:dyDescent="0.25">
      <c r="A21" s="9"/>
      <c r="B21" s="9"/>
      <c r="C21" s="42"/>
      <c r="D21" s="43"/>
      <c r="E21" s="43"/>
    </row>
    <row r="22" spans="1:5" ht="37.5" customHeight="1" x14ac:dyDescent="0.25">
      <c r="A22" s="108" t="s">
        <v>240</v>
      </c>
      <c r="B22" s="108"/>
      <c r="C22" s="109"/>
      <c r="D22" s="109"/>
      <c r="E22" s="109"/>
    </row>
    <row r="25" spans="1:5" ht="18.75" customHeight="1" x14ac:dyDescent="0.25">
      <c r="A25" s="107" t="s">
        <v>204</v>
      </c>
      <c r="B25" s="107"/>
      <c r="C25" s="107"/>
      <c r="D25" s="107"/>
      <c r="E25" s="107"/>
    </row>
  </sheetData>
  <sheetProtection algorithmName="SHA-512" hashValue="O1+j9/E+kkjKNoTyEzh12ExZzJr43dMmXQ2BV7UbCS99cQWxDn6sZu+WhbUUKD8w/ud/XYl8qy5vQ87dx7inQA==" saltValue="VgZ2pqk7j+kxkhmIqFQM+w==" spinCount="100000" sheet="1" objects="1" scenarios="1"/>
  <mergeCells count="13">
    <mergeCell ref="A3:E3"/>
    <mergeCell ref="A5:E5"/>
    <mergeCell ref="A7:E7"/>
    <mergeCell ref="A9:E9"/>
    <mergeCell ref="A25:E25"/>
    <mergeCell ref="A22:E22"/>
    <mergeCell ref="A11:B11"/>
    <mergeCell ref="A12:B12"/>
    <mergeCell ref="A15:B15"/>
    <mergeCell ref="A16:B16"/>
    <mergeCell ref="A17:B17"/>
    <mergeCell ref="A18:B18"/>
    <mergeCell ref="A19:B19"/>
  </mergeCells>
  <printOptions horizontalCentered="1"/>
  <pageMargins left="0.70866141732283472" right="0.70866141732283472" top="0.78740157480314965" bottom="0.78740157480314965" header="0.31496062992125984" footer="0.31496062992125984"/>
  <pageSetup paperSize="9" scale="8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4EA39-8097-4C36-B166-DEB2AF7130C8}">
  <sheetPr>
    <pageSetUpPr fitToPage="1"/>
  </sheetPr>
  <dimension ref="A1:E11"/>
  <sheetViews>
    <sheetView view="pageBreakPreview" zoomScaleNormal="100" zoomScaleSheetLayoutView="100" workbookViewId="0"/>
  </sheetViews>
  <sheetFormatPr defaultRowHeight="15" x14ac:dyDescent="0.25"/>
  <cols>
    <col min="1" max="1" width="12.85546875" customWidth="1"/>
    <col min="2" max="2" width="34.28515625" customWidth="1"/>
    <col min="3" max="5" width="31.42578125" customWidth="1"/>
  </cols>
  <sheetData>
    <row r="1" spans="1:5" x14ac:dyDescent="0.25">
      <c r="E1" s="2" t="s">
        <v>0</v>
      </c>
    </row>
    <row r="3" spans="1:5" ht="22.5" customHeight="1" x14ac:dyDescent="0.25">
      <c r="A3" s="136" t="s">
        <v>230</v>
      </c>
      <c r="B3" s="136"/>
      <c r="C3" s="136"/>
      <c r="D3" s="136"/>
      <c r="E3" s="136"/>
    </row>
    <row r="5" spans="1:5" ht="15.75" thickBot="1" x14ac:dyDescent="0.3"/>
    <row r="6" spans="1:5" ht="37.5" customHeight="1" thickBot="1" x14ac:dyDescent="0.3">
      <c r="A6" s="148" t="s">
        <v>231</v>
      </c>
      <c r="B6" s="149"/>
      <c r="C6" s="58" t="s">
        <v>5</v>
      </c>
      <c r="D6" s="58" t="s">
        <v>6</v>
      </c>
      <c r="E6" s="59" t="s">
        <v>7</v>
      </c>
    </row>
    <row r="7" spans="1:5" ht="30" customHeight="1" x14ac:dyDescent="0.25">
      <c r="A7" s="146" t="s">
        <v>200</v>
      </c>
      <c r="B7" s="147"/>
      <c r="C7" s="94"/>
      <c r="D7" s="81">
        <v>0.21</v>
      </c>
      <c r="E7" s="71">
        <f>C7*1.21</f>
        <v>0</v>
      </c>
    </row>
    <row r="8" spans="1:5" ht="30" customHeight="1" thickBot="1" x14ac:dyDescent="0.3">
      <c r="A8" s="82" t="s">
        <v>193</v>
      </c>
      <c r="B8" s="83" t="s">
        <v>232</v>
      </c>
      <c r="C8" s="95"/>
      <c r="D8" s="84">
        <v>0.21</v>
      </c>
      <c r="E8" s="80">
        <f>C8*1.21</f>
        <v>0</v>
      </c>
    </row>
    <row r="11" spans="1:5" ht="18.75" customHeight="1" x14ac:dyDescent="0.25">
      <c r="A11" s="107" t="s">
        <v>204</v>
      </c>
      <c r="B11" s="107"/>
      <c r="C11" s="107"/>
      <c r="D11" s="107"/>
      <c r="E11" s="107"/>
    </row>
  </sheetData>
  <sheetProtection algorithmName="SHA-512" hashValue="PqbGCWFe+8UNb8NkNUY/1kGE2FXv2NK04zA9NVqw9tqRFmysrD1g9Oxnl+eQwTfGW+abbFFKl7wEco67buik5w==" saltValue="TADjdqCez1kDHKtlgnt9Qw==" spinCount="100000" sheet="1" objects="1" scenarios="1"/>
  <mergeCells count="4">
    <mergeCell ref="A3:E3"/>
    <mergeCell ref="A6:B6"/>
    <mergeCell ref="A7:B7"/>
    <mergeCell ref="A11:E11"/>
  </mergeCells>
  <printOptions horizontalCentered="1"/>
  <pageMargins left="0.70866141732283472" right="0.70866141732283472" top="0.78740157480314965" bottom="0.78740157480314965" header="0.31496062992125984" footer="0.31496062992125984"/>
  <pageSetup paperSize="9" scale="9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08E6B-C625-41DC-BCF0-F3AF67FBAE78}">
  <sheetPr>
    <pageSetUpPr fitToPage="1"/>
  </sheetPr>
  <dimension ref="A1:E11"/>
  <sheetViews>
    <sheetView view="pageBreakPreview" zoomScaleNormal="100" zoomScaleSheetLayoutView="100" workbookViewId="0"/>
  </sheetViews>
  <sheetFormatPr defaultRowHeight="15" x14ac:dyDescent="0.25"/>
  <cols>
    <col min="1" max="1" width="12.85546875" customWidth="1"/>
    <col min="2" max="2" width="34.28515625" customWidth="1"/>
    <col min="3" max="5" width="31.42578125" customWidth="1"/>
  </cols>
  <sheetData>
    <row r="1" spans="1:5" x14ac:dyDescent="0.25">
      <c r="E1" s="2" t="s">
        <v>0</v>
      </c>
    </row>
    <row r="3" spans="1:5" ht="22.5" customHeight="1" x14ac:dyDescent="0.25">
      <c r="A3" s="136" t="s">
        <v>233</v>
      </c>
      <c r="B3" s="136"/>
      <c r="C3" s="136"/>
      <c r="D3" s="136"/>
      <c r="E3" s="136"/>
    </row>
    <row r="5" spans="1:5" ht="15.75" thickBot="1" x14ac:dyDescent="0.3"/>
    <row r="6" spans="1:5" ht="37.5" customHeight="1" thickBot="1" x14ac:dyDescent="0.3">
      <c r="A6" s="148" t="s">
        <v>234</v>
      </c>
      <c r="B6" s="149"/>
      <c r="C6" s="58" t="s">
        <v>5</v>
      </c>
      <c r="D6" s="58" t="s">
        <v>6</v>
      </c>
      <c r="E6" s="59" t="s">
        <v>7</v>
      </c>
    </row>
    <row r="7" spans="1:5" ht="30" customHeight="1" x14ac:dyDescent="0.25">
      <c r="A7" s="146" t="s">
        <v>235</v>
      </c>
      <c r="B7" s="147"/>
      <c r="C7" s="94"/>
      <c r="D7" s="81">
        <v>0.21</v>
      </c>
      <c r="E7" s="71">
        <f>C7*1.21</f>
        <v>0</v>
      </c>
    </row>
    <row r="8" spans="1:5" ht="30" customHeight="1" thickBot="1" x14ac:dyDescent="0.3">
      <c r="A8" s="82" t="s">
        <v>237</v>
      </c>
      <c r="B8" s="83" t="s">
        <v>236</v>
      </c>
      <c r="C8" s="95"/>
      <c r="D8" s="84">
        <v>0.21</v>
      </c>
      <c r="E8" s="80">
        <f>C8*1.21</f>
        <v>0</v>
      </c>
    </row>
    <row r="11" spans="1:5" ht="18.75" customHeight="1" x14ac:dyDescent="0.25">
      <c r="A11" s="107" t="s">
        <v>204</v>
      </c>
      <c r="B11" s="107"/>
      <c r="C11" s="107"/>
      <c r="D11" s="107"/>
      <c r="E11" s="107"/>
    </row>
  </sheetData>
  <sheetProtection algorithmName="SHA-512" hashValue="ZzNz3LfTJwxZ5DCehX1MEKI8nX56T1iIpc3bm54neYFoumrhWKVIVRb38MWcjN0ISsvV9pWslw2BxeYW15cM/w==" saltValue="oIgzuRR/BRv5cvaddIdmpg==" spinCount="100000" sheet="1" objects="1" scenarios="1"/>
  <mergeCells count="4">
    <mergeCell ref="A3:E3"/>
    <mergeCell ref="A6:B6"/>
    <mergeCell ref="A7:B7"/>
    <mergeCell ref="A11:E11"/>
  </mergeCells>
  <printOptions horizontalCentered="1"/>
  <pageMargins left="0.70866141732283472" right="0.70866141732283472" top="0.78740157480314965" bottom="0.78740157480314965" header="0.31496062992125984" footer="0.31496062992125984"/>
  <pageSetup paperSize="9" scale="9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FD11FD-605E-4B16-9848-B4A2A1E4C4F3}">
  <sheetPr>
    <pageSetUpPr fitToPage="1"/>
  </sheetPr>
  <dimension ref="A1:E34"/>
  <sheetViews>
    <sheetView view="pageBreakPreview" zoomScaleNormal="100" zoomScaleSheetLayoutView="100" workbookViewId="0"/>
  </sheetViews>
  <sheetFormatPr defaultRowHeight="15" x14ac:dyDescent="0.25"/>
  <cols>
    <col min="1" max="1" width="14.42578125" customWidth="1"/>
    <col min="2" max="5" width="31.42578125" customWidth="1"/>
  </cols>
  <sheetData>
    <row r="1" spans="1:5" x14ac:dyDescent="0.25">
      <c r="E1" s="2" t="s">
        <v>0</v>
      </c>
    </row>
    <row r="3" spans="1:5" ht="22.5" customHeight="1" x14ac:dyDescent="0.25">
      <c r="A3" s="104" t="s">
        <v>13</v>
      </c>
      <c r="B3" s="104"/>
      <c r="C3" s="104"/>
      <c r="D3" s="104"/>
      <c r="E3" s="104"/>
    </row>
    <row r="5" spans="1:5" ht="15.75" thickBot="1" x14ac:dyDescent="0.3"/>
    <row r="6" spans="1:5" ht="37.5" customHeight="1" thickBot="1" x14ac:dyDescent="0.3">
      <c r="A6" s="68" t="s">
        <v>186</v>
      </c>
      <c r="B6" s="19" t="s">
        <v>14</v>
      </c>
      <c r="C6" s="23" t="s">
        <v>5</v>
      </c>
      <c r="D6" s="19" t="s">
        <v>6</v>
      </c>
      <c r="E6" s="20" t="s">
        <v>7</v>
      </c>
    </row>
    <row r="7" spans="1:5" ht="37.5" customHeight="1" x14ac:dyDescent="0.25">
      <c r="A7" s="61" t="s">
        <v>187</v>
      </c>
      <c r="B7" s="25" t="s">
        <v>20</v>
      </c>
      <c r="C7" s="96">
        <f>VLOOKUP(A7,'1. Uložení'!A:E,3,0)</f>
        <v>0</v>
      </c>
      <c r="D7" s="26">
        <v>0.21</v>
      </c>
      <c r="E7" s="99">
        <f>VLOOKUP(A7,'1. Uložení'!A:E,5,0)</f>
        <v>0</v>
      </c>
    </row>
    <row r="8" spans="1:5" ht="37.5" customHeight="1" x14ac:dyDescent="0.25">
      <c r="A8" s="62" t="s">
        <v>194</v>
      </c>
      <c r="B8" s="21" t="s">
        <v>195</v>
      </c>
      <c r="C8" s="97">
        <f>VLOOKUP(A8,'2. Manipulace a)pravidelný svoz'!A:F,4,0)</f>
        <v>0</v>
      </c>
      <c r="D8" s="12">
        <v>0.21</v>
      </c>
      <c r="E8" s="100">
        <f>VLOOKUP(A8,'2. Manipulace a)pravidelný svoz'!A:F,6,0)</f>
        <v>0</v>
      </c>
    </row>
    <row r="9" spans="1:5" ht="67.5" customHeight="1" x14ac:dyDescent="0.25">
      <c r="A9" s="62" t="s">
        <v>196</v>
      </c>
      <c r="B9" s="21" t="s">
        <v>203</v>
      </c>
      <c r="C9" s="97">
        <f>VLOOKUP(A9,'2. Manipulace b)mimo rámec'!A:F,4,0)</f>
        <v>0</v>
      </c>
      <c r="D9" s="12">
        <v>0.21</v>
      </c>
      <c r="E9" s="100">
        <f>VLOOKUP(A9,'2. Manipulace b)mimo rámec'!A:F,6,0)</f>
        <v>0</v>
      </c>
    </row>
    <row r="10" spans="1:5" ht="67.5" customHeight="1" x14ac:dyDescent="0.25">
      <c r="A10" s="62" t="s">
        <v>197</v>
      </c>
      <c r="B10" s="21" t="s">
        <v>202</v>
      </c>
      <c r="C10" s="97">
        <f>VLOOKUP(A10,'2. Manipulace b)mimo rámec'!A:F,4,0)</f>
        <v>0</v>
      </c>
      <c r="D10" s="12">
        <v>0.21</v>
      </c>
      <c r="E10" s="100">
        <f>VLOOKUP(A10,'2. Manipulace b)mimo rámec'!A:F,6,0)</f>
        <v>0</v>
      </c>
    </row>
    <row r="11" spans="1:5" ht="37.5" customHeight="1" x14ac:dyDescent="0.25">
      <c r="A11" s="62" t="s">
        <v>188</v>
      </c>
      <c r="B11" s="21" t="s">
        <v>201</v>
      </c>
      <c r="C11" s="97">
        <f>VLOOKUP(A11,'3. Příprava'!A:E,3,0)</f>
        <v>0</v>
      </c>
      <c r="D11" s="12">
        <v>0.21</v>
      </c>
      <c r="E11" s="100">
        <f>VLOOKUP(A11,'3. Příprava'!A:E,5,0)</f>
        <v>0</v>
      </c>
    </row>
    <row r="12" spans="1:5" ht="45" customHeight="1" x14ac:dyDescent="0.25">
      <c r="A12" s="62" t="s">
        <v>189</v>
      </c>
      <c r="B12" s="21" t="s">
        <v>207</v>
      </c>
      <c r="C12" s="97">
        <f>VLOOKUP(A12,'4. Skartační řízení'!A:E,3,0)</f>
        <v>0</v>
      </c>
      <c r="D12" s="12">
        <v>0.21</v>
      </c>
      <c r="E12" s="100">
        <f>VLOOKUP(A12,'4. Skartační řízení'!A:E,5,0)</f>
        <v>0</v>
      </c>
    </row>
    <row r="13" spans="1:5" ht="36.75" customHeight="1" x14ac:dyDescent="0.25">
      <c r="A13" s="62" t="s">
        <v>190</v>
      </c>
      <c r="B13" s="21" t="s">
        <v>212</v>
      </c>
      <c r="C13" s="97">
        <f>VLOOKUP(A13,'5. Skartace'!A:E,3,0)</f>
        <v>0</v>
      </c>
      <c r="D13" s="12">
        <v>0.21</v>
      </c>
      <c r="E13" s="100">
        <f>VLOOKUP(A13,'5. Skartace'!A:E,5,0)</f>
        <v>0</v>
      </c>
    </row>
    <row r="14" spans="1:5" ht="37.5" customHeight="1" x14ac:dyDescent="0.25">
      <c r="A14" s="62" t="s">
        <v>191</v>
      </c>
      <c r="B14" s="21" t="s">
        <v>216</v>
      </c>
      <c r="C14" s="97">
        <f>VLOOKUP(A14,'6. Vyhledání'!A:E,3,0)</f>
        <v>0</v>
      </c>
      <c r="D14" s="12">
        <v>0.21</v>
      </c>
      <c r="E14" s="100">
        <f>VLOOKUP(A14,'6. Vyhledání'!A:E,5,0)</f>
        <v>0</v>
      </c>
    </row>
    <row r="15" spans="1:5" ht="75" customHeight="1" x14ac:dyDescent="0.25">
      <c r="A15" s="62" t="s">
        <v>192</v>
      </c>
      <c r="B15" s="21" t="s">
        <v>223</v>
      </c>
      <c r="C15" s="97">
        <f>VLOOKUP(A15,'7. Vyhotovení scanu'!A:E,3,0)</f>
        <v>0</v>
      </c>
      <c r="D15" s="12">
        <v>0.21</v>
      </c>
      <c r="E15" s="100">
        <f>VLOOKUP(A15,'7. Vyhotovení scanu'!A:E,5,0)</f>
        <v>0</v>
      </c>
    </row>
    <row r="16" spans="1:5" ht="90" customHeight="1" x14ac:dyDescent="0.25">
      <c r="A16" s="62" t="s">
        <v>228</v>
      </c>
      <c r="B16" s="21" t="s">
        <v>229</v>
      </c>
      <c r="C16" s="97">
        <f>VLOOKUP(A16,'8. Předání originálu'!A:E,3,0)</f>
        <v>0</v>
      </c>
      <c r="D16" s="12">
        <v>0.21</v>
      </c>
      <c r="E16" s="100">
        <f>VLOOKUP(A16,'8. Předání originálu'!A:E,5,0)</f>
        <v>0</v>
      </c>
    </row>
    <row r="17" spans="1:5" ht="37.5" customHeight="1" x14ac:dyDescent="0.25">
      <c r="A17" s="62" t="s">
        <v>193</v>
      </c>
      <c r="B17" s="21" t="s">
        <v>238</v>
      </c>
      <c r="C17" s="97">
        <f>VLOOKUP(A17,'9. Vyskladnění'!A:E,3,0)</f>
        <v>0</v>
      </c>
      <c r="D17" s="12">
        <v>0.21</v>
      </c>
      <c r="E17" s="100">
        <f>VLOOKUP(A17,'9. Vyskladnění'!A:E,5,0)</f>
        <v>0</v>
      </c>
    </row>
    <row r="18" spans="1:5" ht="37.5" customHeight="1" thickBot="1" x14ac:dyDescent="0.3">
      <c r="A18" s="69" t="s">
        <v>237</v>
      </c>
      <c r="B18" s="22" t="s">
        <v>239</v>
      </c>
      <c r="C18" s="98">
        <f>VLOOKUP(A18,'10. Konzultační služby'!A:E,3,0)</f>
        <v>0</v>
      </c>
      <c r="D18" s="13">
        <v>0.21</v>
      </c>
      <c r="E18" s="101">
        <f>VLOOKUP(A18,'10. Konzultační služby'!A:E,5,0)</f>
        <v>0</v>
      </c>
    </row>
    <row r="19" spans="1:5" ht="37.5" customHeight="1" thickBot="1" x14ac:dyDescent="0.3">
      <c r="A19" s="154" t="s">
        <v>15</v>
      </c>
      <c r="B19" s="155"/>
      <c r="C19" s="102">
        <f>SUM(C7:C18)</f>
        <v>0</v>
      </c>
      <c r="D19" s="24">
        <v>0.21</v>
      </c>
      <c r="E19" s="103">
        <f>C19*1.21</f>
        <v>0</v>
      </c>
    </row>
    <row r="22" spans="1:5" x14ac:dyDescent="0.25">
      <c r="A22" s="156" t="s">
        <v>16</v>
      </c>
      <c r="B22" s="156"/>
      <c r="C22" s="157"/>
      <c r="D22" s="157"/>
    </row>
    <row r="25" spans="1:5" x14ac:dyDescent="0.25">
      <c r="D25" s="1" t="s">
        <v>17</v>
      </c>
    </row>
    <row r="26" spans="1:5" x14ac:dyDescent="0.25">
      <c r="D26" s="158"/>
      <c r="E26" s="158"/>
    </row>
    <row r="27" spans="1:5" x14ac:dyDescent="0.25">
      <c r="D27" s="158"/>
      <c r="E27" s="158"/>
    </row>
    <row r="28" spans="1:5" x14ac:dyDescent="0.25">
      <c r="D28" s="158"/>
      <c r="E28" s="158"/>
    </row>
    <row r="29" spans="1:5" x14ac:dyDescent="0.25">
      <c r="D29" s="159"/>
      <c r="E29" s="159"/>
    </row>
    <row r="30" spans="1:5" ht="37.5" customHeight="1" x14ac:dyDescent="0.25">
      <c r="D30" s="150" t="s">
        <v>18</v>
      </c>
      <c r="E30" s="151"/>
    </row>
    <row r="31" spans="1:5" ht="37.5" customHeight="1" x14ac:dyDescent="0.25">
      <c r="D31" s="152" t="s">
        <v>19</v>
      </c>
      <c r="E31" s="152"/>
    </row>
    <row r="34" spans="1:5" ht="18.75" customHeight="1" x14ac:dyDescent="0.25">
      <c r="A34" s="153" t="s">
        <v>204</v>
      </c>
      <c r="B34" s="153"/>
      <c r="C34" s="153"/>
      <c r="D34" s="153"/>
      <c r="E34" s="153"/>
    </row>
  </sheetData>
  <sheetProtection algorithmName="SHA-512" hashValue="97O/oV9sp1k6twiJPuCqaXC8gRKNUGk/Z6s60TsZWpXbt3KTognDva2f23qyf7RgCYEnTur5WE2mHOOjeEWmow==" saltValue="n24kx7a+pHkaxTcy/prhGA==" spinCount="100000" sheet="1" objects="1" scenarios="1"/>
  <mergeCells count="7">
    <mergeCell ref="D30:E30"/>
    <mergeCell ref="D31:E31"/>
    <mergeCell ref="A34:E34"/>
    <mergeCell ref="A19:B19"/>
    <mergeCell ref="A3:E3"/>
    <mergeCell ref="A22:D22"/>
    <mergeCell ref="D26:E29"/>
  </mergeCells>
  <printOptions horizontalCentered="1"/>
  <pageMargins left="0.70866141732283472" right="0.70866141732283472" top="0.78740157480314965" bottom="0.78740157480314965" header="0.31496062992125984" footer="0.31496062992125984"/>
  <pageSetup paperSize="9" scale="62" orientation="portrait" r:id="rId1"/>
  <ignoredErrors>
    <ignoredError sqref="C7:C18"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9B2B3-60D3-4CDD-8D43-6DA593292FA1}">
  <sheetPr>
    <pageSetUpPr fitToPage="1"/>
  </sheetPr>
  <dimension ref="A1:F92"/>
  <sheetViews>
    <sheetView view="pageBreakPreview" zoomScaleNormal="100" zoomScaleSheetLayoutView="100" workbookViewId="0">
      <selection activeCell="C14" sqref="C14"/>
    </sheetView>
  </sheetViews>
  <sheetFormatPr defaultRowHeight="15" x14ac:dyDescent="0.25"/>
  <cols>
    <col min="1" max="1" width="12.85546875" customWidth="1"/>
    <col min="2" max="3" width="34.28515625" customWidth="1"/>
    <col min="4" max="6" width="31.42578125" customWidth="1"/>
  </cols>
  <sheetData>
    <row r="1" spans="1:6" x14ac:dyDescent="0.25">
      <c r="F1" s="2" t="s">
        <v>0</v>
      </c>
    </row>
    <row r="3" spans="1:6" ht="22.5" customHeight="1" x14ac:dyDescent="0.25">
      <c r="A3" s="106" t="s">
        <v>185</v>
      </c>
      <c r="B3" s="106"/>
      <c r="C3" s="106"/>
      <c r="D3" s="106"/>
      <c r="E3" s="106"/>
      <c r="F3" s="106"/>
    </row>
    <row r="5" spans="1:6" ht="22.5" customHeight="1" x14ac:dyDescent="0.25">
      <c r="A5" s="106" t="s">
        <v>21</v>
      </c>
      <c r="B5" s="106"/>
      <c r="C5" s="106"/>
      <c r="D5" s="106"/>
      <c r="E5" s="106"/>
      <c r="F5" s="106"/>
    </row>
    <row r="6" spans="1:6" ht="15.75" thickBot="1" x14ac:dyDescent="0.3"/>
    <row r="7" spans="1:6" ht="37.5" customHeight="1" thickBot="1" x14ac:dyDescent="0.3">
      <c r="A7" s="127" t="s">
        <v>22</v>
      </c>
      <c r="B7" s="128"/>
      <c r="C7" s="33" t="s">
        <v>23</v>
      </c>
      <c r="D7" s="35" t="s">
        <v>5</v>
      </c>
      <c r="E7" s="35" t="s">
        <v>6</v>
      </c>
      <c r="F7" s="37" t="s">
        <v>7</v>
      </c>
    </row>
    <row r="8" spans="1:6" ht="38.25" customHeight="1" x14ac:dyDescent="0.25">
      <c r="A8" s="125" t="s">
        <v>24</v>
      </c>
      <c r="B8" s="126"/>
      <c r="C8" s="34" t="s">
        <v>25</v>
      </c>
      <c r="D8" s="87"/>
      <c r="E8" s="36">
        <v>0.21</v>
      </c>
      <c r="F8" s="47">
        <f>D8*1.21</f>
        <v>0</v>
      </c>
    </row>
    <row r="9" spans="1:6" ht="45" customHeight="1" x14ac:dyDescent="0.25">
      <c r="A9" s="123" t="s">
        <v>26</v>
      </c>
      <c r="B9" s="121"/>
      <c r="C9" s="27" t="s">
        <v>27</v>
      </c>
      <c r="D9" s="88"/>
      <c r="E9" s="30">
        <v>0.21</v>
      </c>
      <c r="F9" s="48">
        <f>D9*1.21</f>
        <v>0</v>
      </c>
    </row>
    <row r="10" spans="1:6" ht="45" customHeight="1" x14ac:dyDescent="0.25">
      <c r="A10" s="120" t="s">
        <v>36</v>
      </c>
      <c r="B10" s="121"/>
      <c r="C10" s="28" t="s">
        <v>37</v>
      </c>
      <c r="D10" s="88"/>
      <c r="E10" s="31">
        <v>0.21</v>
      </c>
      <c r="F10" s="49">
        <f>D10*1.21</f>
        <v>0</v>
      </c>
    </row>
    <row r="11" spans="1:6" ht="38.25" customHeight="1" x14ac:dyDescent="0.25">
      <c r="A11" s="120" t="s">
        <v>30</v>
      </c>
      <c r="B11" s="121"/>
      <c r="C11" s="28" t="s">
        <v>31</v>
      </c>
      <c r="D11" s="88"/>
      <c r="E11" s="31">
        <v>0.21</v>
      </c>
      <c r="F11" s="49">
        <f>D11*1.21</f>
        <v>0</v>
      </c>
    </row>
    <row r="12" spans="1:6" ht="38.25" customHeight="1" x14ac:dyDescent="0.25">
      <c r="A12" s="120" t="s">
        <v>38</v>
      </c>
      <c r="B12" s="122"/>
      <c r="C12" s="28" t="s">
        <v>39</v>
      </c>
      <c r="D12" s="88"/>
      <c r="E12" s="31">
        <v>0.21</v>
      </c>
      <c r="F12" s="49">
        <f>D12*1.21</f>
        <v>0</v>
      </c>
    </row>
    <row r="13" spans="1:6" ht="38.25" customHeight="1" x14ac:dyDescent="0.25">
      <c r="A13" s="120" t="s">
        <v>40</v>
      </c>
      <c r="B13" s="121"/>
      <c r="C13" s="28" t="s">
        <v>41</v>
      </c>
      <c r="D13" s="88"/>
      <c r="E13" s="31">
        <v>0.21</v>
      </c>
      <c r="F13" s="49">
        <f t="shared" ref="F13:F17" si="0">D13*1.21</f>
        <v>0</v>
      </c>
    </row>
    <row r="14" spans="1:6" ht="38.25" customHeight="1" x14ac:dyDescent="0.25">
      <c r="A14" s="120" t="s">
        <v>28</v>
      </c>
      <c r="B14" s="121"/>
      <c r="C14" s="28" t="s">
        <v>29</v>
      </c>
      <c r="D14" s="88"/>
      <c r="E14" s="31">
        <v>0.21</v>
      </c>
      <c r="F14" s="49">
        <f t="shared" si="0"/>
        <v>0</v>
      </c>
    </row>
    <row r="15" spans="1:6" ht="38.25" customHeight="1" x14ac:dyDescent="0.25">
      <c r="A15" s="120" t="s">
        <v>42</v>
      </c>
      <c r="B15" s="121"/>
      <c r="C15" s="28" t="s">
        <v>43</v>
      </c>
      <c r="D15" s="88"/>
      <c r="E15" s="31">
        <v>0.21</v>
      </c>
      <c r="F15" s="49">
        <f t="shared" si="0"/>
        <v>0</v>
      </c>
    </row>
    <row r="16" spans="1:6" ht="38.25" customHeight="1" x14ac:dyDescent="0.25">
      <c r="A16" s="120" t="s">
        <v>32</v>
      </c>
      <c r="B16" s="121"/>
      <c r="C16" s="28" t="s">
        <v>33</v>
      </c>
      <c r="D16" s="88"/>
      <c r="E16" s="31">
        <v>0.21</v>
      </c>
      <c r="F16" s="49">
        <f t="shared" si="0"/>
        <v>0</v>
      </c>
    </row>
    <row r="17" spans="1:6" ht="38.25" customHeight="1" x14ac:dyDescent="0.25">
      <c r="A17" s="120" t="s">
        <v>44</v>
      </c>
      <c r="B17" s="121"/>
      <c r="C17" s="28" t="s">
        <v>45</v>
      </c>
      <c r="D17" s="88"/>
      <c r="E17" s="31">
        <v>0.21</v>
      </c>
      <c r="F17" s="49">
        <f t="shared" si="0"/>
        <v>0</v>
      </c>
    </row>
    <row r="18" spans="1:6" ht="38.25" customHeight="1" x14ac:dyDescent="0.25">
      <c r="A18" s="120" t="s">
        <v>46</v>
      </c>
      <c r="B18" s="121"/>
      <c r="C18" s="28" t="s">
        <v>47</v>
      </c>
      <c r="D18" s="88"/>
      <c r="E18" s="85">
        <v>0.21</v>
      </c>
      <c r="F18" s="86">
        <f>D18*1.21</f>
        <v>0</v>
      </c>
    </row>
    <row r="19" spans="1:6" ht="38.25" customHeight="1" x14ac:dyDescent="0.25">
      <c r="A19" s="120" t="s">
        <v>34</v>
      </c>
      <c r="B19" s="121"/>
      <c r="C19" s="28" t="s">
        <v>35</v>
      </c>
      <c r="D19" s="88"/>
      <c r="E19" s="31">
        <v>0.21</v>
      </c>
      <c r="F19" s="49">
        <f>D19*1.21</f>
        <v>0</v>
      </c>
    </row>
    <row r="20" spans="1:6" ht="38.25" customHeight="1" x14ac:dyDescent="0.25">
      <c r="A20" s="123" t="s">
        <v>48</v>
      </c>
      <c r="B20" s="121"/>
      <c r="C20" s="27" t="s">
        <v>49</v>
      </c>
      <c r="D20" s="88"/>
      <c r="E20" s="30">
        <v>0.21</v>
      </c>
      <c r="F20" s="48">
        <f>D20*1.21</f>
        <v>0</v>
      </c>
    </row>
    <row r="21" spans="1:6" ht="38.25" customHeight="1" x14ac:dyDescent="0.25">
      <c r="A21" s="120" t="s">
        <v>54</v>
      </c>
      <c r="B21" s="121"/>
      <c r="C21" s="28" t="s">
        <v>55</v>
      </c>
      <c r="D21" s="88"/>
      <c r="E21" s="85">
        <v>0.21</v>
      </c>
      <c r="F21" s="86">
        <f>D21*1.21</f>
        <v>0</v>
      </c>
    </row>
    <row r="22" spans="1:6" ht="38.25" customHeight="1" x14ac:dyDescent="0.25">
      <c r="A22" s="120" t="s">
        <v>50</v>
      </c>
      <c r="B22" s="121"/>
      <c r="C22" s="28" t="s">
        <v>51</v>
      </c>
      <c r="D22" s="88"/>
      <c r="E22" s="31">
        <v>0.21</v>
      </c>
      <c r="F22" s="49">
        <f t="shared" ref="F22:F23" si="1">D22*1.21</f>
        <v>0</v>
      </c>
    </row>
    <row r="23" spans="1:6" ht="38.25" customHeight="1" x14ac:dyDescent="0.25">
      <c r="A23" s="120" t="s">
        <v>52</v>
      </c>
      <c r="B23" s="121"/>
      <c r="C23" s="28" t="s">
        <v>53</v>
      </c>
      <c r="D23" s="88"/>
      <c r="E23" s="31">
        <v>0.21</v>
      </c>
      <c r="F23" s="49">
        <f t="shared" si="1"/>
        <v>0</v>
      </c>
    </row>
    <row r="24" spans="1:6" ht="38.25" customHeight="1" x14ac:dyDescent="0.25">
      <c r="A24" s="120" t="s">
        <v>56</v>
      </c>
      <c r="B24" s="121"/>
      <c r="C24" s="28" t="s">
        <v>57</v>
      </c>
      <c r="D24" s="88"/>
      <c r="E24" s="31">
        <v>0.21</v>
      </c>
      <c r="F24" s="49">
        <f>D24*1.21</f>
        <v>0</v>
      </c>
    </row>
    <row r="25" spans="1:6" ht="38.25" customHeight="1" x14ac:dyDescent="0.25">
      <c r="A25" s="123" t="s">
        <v>58</v>
      </c>
      <c r="B25" s="121"/>
      <c r="C25" s="27" t="s">
        <v>59</v>
      </c>
      <c r="D25" s="88"/>
      <c r="E25" s="30">
        <v>0.21</v>
      </c>
      <c r="F25" s="48">
        <f>D25*1.21</f>
        <v>0</v>
      </c>
    </row>
    <row r="26" spans="1:6" ht="38.25" customHeight="1" x14ac:dyDescent="0.25">
      <c r="A26" s="120" t="s">
        <v>60</v>
      </c>
      <c r="B26" s="121"/>
      <c r="C26" s="28" t="s">
        <v>61</v>
      </c>
      <c r="D26" s="88"/>
      <c r="E26" s="31">
        <v>0.21</v>
      </c>
      <c r="F26" s="49">
        <f t="shared" ref="F26:F32" si="2">D26*1.21</f>
        <v>0</v>
      </c>
    </row>
    <row r="27" spans="1:6" ht="38.25" customHeight="1" x14ac:dyDescent="0.25">
      <c r="A27" s="120" t="s">
        <v>72</v>
      </c>
      <c r="B27" s="121"/>
      <c r="C27" s="28" t="s">
        <v>73</v>
      </c>
      <c r="D27" s="88"/>
      <c r="E27" s="31">
        <v>0.21</v>
      </c>
      <c r="F27" s="49">
        <f>D27*1.21</f>
        <v>0</v>
      </c>
    </row>
    <row r="28" spans="1:6" ht="38.25" customHeight="1" x14ac:dyDescent="0.25">
      <c r="A28" s="120" t="s">
        <v>70</v>
      </c>
      <c r="B28" s="121"/>
      <c r="C28" s="28" t="s">
        <v>71</v>
      </c>
      <c r="D28" s="88"/>
      <c r="E28" s="85">
        <v>0.21</v>
      </c>
      <c r="F28" s="86">
        <f>D28*1.21</f>
        <v>0</v>
      </c>
    </row>
    <row r="29" spans="1:6" ht="38.25" customHeight="1" x14ac:dyDescent="0.25">
      <c r="A29" s="120" t="s">
        <v>62</v>
      </c>
      <c r="B29" s="121"/>
      <c r="C29" s="28" t="s">
        <v>63</v>
      </c>
      <c r="D29" s="88"/>
      <c r="E29" s="31">
        <v>0.21</v>
      </c>
      <c r="F29" s="49">
        <f t="shared" si="2"/>
        <v>0</v>
      </c>
    </row>
    <row r="30" spans="1:6" ht="38.25" customHeight="1" x14ac:dyDescent="0.25">
      <c r="A30" s="120" t="s">
        <v>68</v>
      </c>
      <c r="B30" s="121"/>
      <c r="C30" s="28" t="s">
        <v>69</v>
      </c>
      <c r="D30" s="88"/>
      <c r="E30" s="31">
        <v>0.21</v>
      </c>
      <c r="F30" s="49">
        <f>D30*1.21</f>
        <v>0</v>
      </c>
    </row>
    <row r="31" spans="1:6" ht="38.25" customHeight="1" x14ac:dyDescent="0.25">
      <c r="A31" s="120" t="s">
        <v>64</v>
      </c>
      <c r="B31" s="121"/>
      <c r="C31" s="28" t="s">
        <v>65</v>
      </c>
      <c r="D31" s="88"/>
      <c r="E31" s="31">
        <v>0.21</v>
      </c>
      <c r="F31" s="49">
        <f>D31*1.21</f>
        <v>0</v>
      </c>
    </row>
    <row r="32" spans="1:6" ht="38.25" customHeight="1" x14ac:dyDescent="0.25">
      <c r="A32" s="120" t="s">
        <v>66</v>
      </c>
      <c r="B32" s="121"/>
      <c r="C32" s="28" t="s">
        <v>67</v>
      </c>
      <c r="D32" s="88"/>
      <c r="E32" s="31">
        <v>0.21</v>
      </c>
      <c r="F32" s="49">
        <f t="shared" si="2"/>
        <v>0</v>
      </c>
    </row>
    <row r="33" spans="1:6" ht="38.25" customHeight="1" x14ac:dyDescent="0.25">
      <c r="A33" s="123" t="s">
        <v>74</v>
      </c>
      <c r="B33" s="121"/>
      <c r="C33" s="27" t="s">
        <v>75</v>
      </c>
      <c r="D33" s="88"/>
      <c r="E33" s="30">
        <v>0.21</v>
      </c>
      <c r="F33" s="48">
        <f>D33*1.21</f>
        <v>0</v>
      </c>
    </row>
    <row r="34" spans="1:6" ht="38.25" customHeight="1" x14ac:dyDescent="0.25">
      <c r="A34" s="120" t="s">
        <v>82</v>
      </c>
      <c r="B34" s="121"/>
      <c r="C34" s="28" t="s">
        <v>83</v>
      </c>
      <c r="D34" s="88"/>
      <c r="E34" s="85">
        <v>0.21</v>
      </c>
      <c r="F34" s="86">
        <f>D34*1.21</f>
        <v>0</v>
      </c>
    </row>
    <row r="35" spans="1:6" ht="38.25" customHeight="1" x14ac:dyDescent="0.25">
      <c r="A35" s="120" t="s">
        <v>80</v>
      </c>
      <c r="B35" s="121"/>
      <c r="C35" s="28" t="s">
        <v>81</v>
      </c>
      <c r="D35" s="88"/>
      <c r="E35" s="31">
        <v>0.21</v>
      </c>
      <c r="F35" s="49">
        <f>D35*1.21</f>
        <v>0</v>
      </c>
    </row>
    <row r="36" spans="1:6" ht="38.25" customHeight="1" x14ac:dyDescent="0.25">
      <c r="A36" s="120" t="s">
        <v>78</v>
      </c>
      <c r="B36" s="121"/>
      <c r="C36" s="28" t="s">
        <v>79</v>
      </c>
      <c r="D36" s="88"/>
      <c r="E36" s="31">
        <v>0.21</v>
      </c>
      <c r="F36" s="49">
        <f>D36*1.21</f>
        <v>0</v>
      </c>
    </row>
    <row r="37" spans="1:6" ht="38.25" customHeight="1" x14ac:dyDescent="0.25">
      <c r="A37" s="120" t="s">
        <v>76</v>
      </c>
      <c r="B37" s="121"/>
      <c r="C37" s="28" t="s">
        <v>77</v>
      </c>
      <c r="D37" s="88"/>
      <c r="E37" s="31">
        <v>0.21</v>
      </c>
      <c r="F37" s="49">
        <f t="shared" ref="F37" si="3">D37*1.21</f>
        <v>0</v>
      </c>
    </row>
    <row r="38" spans="1:6" ht="38.25" customHeight="1" x14ac:dyDescent="0.25">
      <c r="A38" s="120" t="s">
        <v>84</v>
      </c>
      <c r="B38" s="121"/>
      <c r="C38" s="28" t="s">
        <v>85</v>
      </c>
      <c r="D38" s="88"/>
      <c r="E38" s="31">
        <v>0.21</v>
      </c>
      <c r="F38" s="49">
        <f>D38*1.21</f>
        <v>0</v>
      </c>
    </row>
    <row r="39" spans="1:6" ht="38.25" customHeight="1" x14ac:dyDescent="0.25">
      <c r="A39" s="123" t="s">
        <v>86</v>
      </c>
      <c r="B39" s="121"/>
      <c r="C39" s="27" t="s">
        <v>87</v>
      </c>
      <c r="D39" s="88"/>
      <c r="E39" s="30">
        <v>0.21</v>
      </c>
      <c r="F39" s="48">
        <f>D39*1.21</f>
        <v>0</v>
      </c>
    </row>
    <row r="40" spans="1:6" ht="38.25" customHeight="1" x14ac:dyDescent="0.25">
      <c r="A40" s="120" t="s">
        <v>88</v>
      </c>
      <c r="B40" s="121"/>
      <c r="C40" s="28" t="s">
        <v>89</v>
      </c>
      <c r="D40" s="88"/>
      <c r="E40" s="31">
        <v>0.21</v>
      </c>
      <c r="F40" s="49">
        <f t="shared" ref="F40:F43" si="4">D40*1.21</f>
        <v>0</v>
      </c>
    </row>
    <row r="41" spans="1:6" ht="38.25" customHeight="1" x14ac:dyDescent="0.25">
      <c r="A41" s="120" t="s">
        <v>94</v>
      </c>
      <c r="B41" s="121"/>
      <c r="C41" s="28" t="s">
        <v>87</v>
      </c>
      <c r="D41" s="88"/>
      <c r="E41" s="85">
        <v>0.21</v>
      </c>
      <c r="F41" s="86">
        <f>D41*1.21</f>
        <v>0</v>
      </c>
    </row>
    <row r="42" spans="1:6" ht="38.25" customHeight="1" x14ac:dyDescent="0.25">
      <c r="A42" s="120" t="s">
        <v>92</v>
      </c>
      <c r="B42" s="121"/>
      <c r="C42" s="28" t="s">
        <v>93</v>
      </c>
      <c r="D42" s="88"/>
      <c r="E42" s="31">
        <v>0.21</v>
      </c>
      <c r="F42" s="49">
        <f>D42*1.21</f>
        <v>0</v>
      </c>
    </row>
    <row r="43" spans="1:6" ht="38.25" customHeight="1" x14ac:dyDescent="0.25">
      <c r="A43" s="120" t="s">
        <v>90</v>
      </c>
      <c r="B43" s="121"/>
      <c r="C43" s="28" t="s">
        <v>91</v>
      </c>
      <c r="D43" s="88"/>
      <c r="E43" s="31">
        <v>0.21</v>
      </c>
      <c r="F43" s="49">
        <f t="shared" si="4"/>
        <v>0</v>
      </c>
    </row>
    <row r="44" spans="1:6" ht="38.25" customHeight="1" x14ac:dyDescent="0.25">
      <c r="A44" s="120" t="s">
        <v>95</v>
      </c>
      <c r="B44" s="121"/>
      <c r="C44" s="28" t="s">
        <v>96</v>
      </c>
      <c r="D44" s="88"/>
      <c r="E44" s="31">
        <v>0.21</v>
      </c>
      <c r="F44" s="49">
        <f t="shared" ref="F44:F50" si="5">D44*1.21</f>
        <v>0</v>
      </c>
    </row>
    <row r="45" spans="1:6" ht="38.25" customHeight="1" x14ac:dyDescent="0.25">
      <c r="A45" s="124" t="s">
        <v>97</v>
      </c>
      <c r="B45" s="121"/>
      <c r="C45" s="29" t="s">
        <v>98</v>
      </c>
      <c r="D45" s="88"/>
      <c r="E45" s="32">
        <v>0.21</v>
      </c>
      <c r="F45" s="50">
        <f t="shared" si="5"/>
        <v>0</v>
      </c>
    </row>
    <row r="46" spans="1:6" ht="38.25" customHeight="1" x14ac:dyDescent="0.25">
      <c r="A46" s="120" t="s">
        <v>106</v>
      </c>
      <c r="B46" s="121"/>
      <c r="C46" s="28" t="s">
        <v>107</v>
      </c>
      <c r="D46" s="88"/>
      <c r="E46" s="85">
        <v>0.21</v>
      </c>
      <c r="F46" s="86">
        <f t="shared" si="5"/>
        <v>0</v>
      </c>
    </row>
    <row r="47" spans="1:6" ht="38.25" customHeight="1" x14ac:dyDescent="0.25">
      <c r="A47" s="120" t="s">
        <v>241</v>
      </c>
      <c r="B47" s="121"/>
      <c r="C47" s="28" t="s">
        <v>105</v>
      </c>
      <c r="D47" s="88"/>
      <c r="E47" s="31">
        <v>0.21</v>
      </c>
      <c r="F47" s="49">
        <f t="shared" si="5"/>
        <v>0</v>
      </c>
    </row>
    <row r="48" spans="1:6" ht="38.25" customHeight="1" x14ac:dyDescent="0.25">
      <c r="A48" s="120" t="s">
        <v>108</v>
      </c>
      <c r="B48" s="121"/>
      <c r="C48" s="28" t="s">
        <v>109</v>
      </c>
      <c r="D48" s="88"/>
      <c r="E48" s="31">
        <v>0.21</v>
      </c>
      <c r="F48" s="49">
        <f t="shared" si="5"/>
        <v>0</v>
      </c>
    </row>
    <row r="49" spans="1:6" ht="38.25" customHeight="1" x14ac:dyDescent="0.25">
      <c r="A49" s="120" t="s">
        <v>103</v>
      </c>
      <c r="B49" s="121"/>
      <c r="C49" s="28" t="s">
        <v>104</v>
      </c>
      <c r="D49" s="88"/>
      <c r="E49" s="31">
        <v>0.21</v>
      </c>
      <c r="F49" s="49">
        <f t="shared" si="5"/>
        <v>0</v>
      </c>
    </row>
    <row r="50" spans="1:6" ht="38.25" customHeight="1" x14ac:dyDescent="0.25">
      <c r="A50" s="120" t="s">
        <v>101</v>
      </c>
      <c r="B50" s="121"/>
      <c r="C50" s="28" t="s">
        <v>102</v>
      </c>
      <c r="D50" s="88"/>
      <c r="E50" s="31">
        <v>0.21</v>
      </c>
      <c r="F50" s="49">
        <f t="shared" si="5"/>
        <v>0</v>
      </c>
    </row>
    <row r="51" spans="1:6" ht="38.25" customHeight="1" x14ac:dyDescent="0.25">
      <c r="A51" s="120" t="s">
        <v>99</v>
      </c>
      <c r="B51" s="121"/>
      <c r="C51" s="28" t="s">
        <v>100</v>
      </c>
      <c r="D51" s="88"/>
      <c r="E51" s="31">
        <v>0.21</v>
      </c>
      <c r="F51" s="49">
        <f t="shared" ref="F51" si="6">D51*1.21</f>
        <v>0</v>
      </c>
    </row>
    <row r="52" spans="1:6" ht="38.25" customHeight="1" x14ac:dyDescent="0.25">
      <c r="A52" s="124" t="s">
        <v>110</v>
      </c>
      <c r="B52" s="121"/>
      <c r="C52" s="29" t="s">
        <v>111</v>
      </c>
      <c r="D52" s="88"/>
      <c r="E52" s="32">
        <v>0.21</v>
      </c>
      <c r="F52" s="50">
        <f>D52*1.21</f>
        <v>0</v>
      </c>
    </row>
    <row r="53" spans="1:6" ht="38.25" customHeight="1" x14ac:dyDescent="0.25">
      <c r="A53" s="120" t="s">
        <v>116</v>
      </c>
      <c r="B53" s="121"/>
      <c r="C53" s="28" t="s">
        <v>117</v>
      </c>
      <c r="D53" s="88"/>
      <c r="E53" s="85">
        <v>0.21</v>
      </c>
      <c r="F53" s="86">
        <f>D53*1.21</f>
        <v>0</v>
      </c>
    </row>
    <row r="54" spans="1:6" ht="38.25" customHeight="1" x14ac:dyDescent="0.25">
      <c r="A54" s="120" t="s">
        <v>114</v>
      </c>
      <c r="B54" s="121"/>
      <c r="C54" s="28" t="s">
        <v>115</v>
      </c>
      <c r="D54" s="88"/>
      <c r="E54" s="31">
        <v>0.21</v>
      </c>
      <c r="F54" s="49">
        <f>D54*1.21</f>
        <v>0</v>
      </c>
    </row>
    <row r="55" spans="1:6" ht="38.25" customHeight="1" x14ac:dyDescent="0.25">
      <c r="A55" s="120" t="s">
        <v>112</v>
      </c>
      <c r="B55" s="121"/>
      <c r="C55" s="28" t="s">
        <v>113</v>
      </c>
      <c r="D55" s="88"/>
      <c r="E55" s="31">
        <v>0.21</v>
      </c>
      <c r="F55" s="49">
        <f t="shared" ref="F55" si="7">D55*1.21</f>
        <v>0</v>
      </c>
    </row>
    <row r="56" spans="1:6" ht="38.25" customHeight="1" x14ac:dyDescent="0.25">
      <c r="A56" s="120" t="s">
        <v>118</v>
      </c>
      <c r="B56" s="121"/>
      <c r="C56" s="28" t="s">
        <v>111</v>
      </c>
      <c r="D56" s="88"/>
      <c r="E56" s="31">
        <v>0.21</v>
      </c>
      <c r="F56" s="49">
        <f t="shared" ref="F56:F64" si="8">D56*1.21</f>
        <v>0</v>
      </c>
    </row>
    <row r="57" spans="1:6" ht="38.25" customHeight="1" x14ac:dyDescent="0.25">
      <c r="A57" s="124" t="s">
        <v>119</v>
      </c>
      <c r="B57" s="121"/>
      <c r="C57" s="29" t="s">
        <v>120</v>
      </c>
      <c r="D57" s="88"/>
      <c r="E57" s="32">
        <v>0.21</v>
      </c>
      <c r="F57" s="50">
        <f t="shared" si="8"/>
        <v>0</v>
      </c>
    </row>
    <row r="58" spans="1:6" ht="38.25" customHeight="1" x14ac:dyDescent="0.25">
      <c r="A58" s="120" t="s">
        <v>123</v>
      </c>
      <c r="B58" s="121"/>
      <c r="C58" s="28" t="s">
        <v>124</v>
      </c>
      <c r="D58" s="88"/>
      <c r="E58" s="31">
        <v>0.21</v>
      </c>
      <c r="F58" s="49">
        <f t="shared" si="8"/>
        <v>0</v>
      </c>
    </row>
    <row r="59" spans="1:6" ht="38.25" customHeight="1" x14ac:dyDescent="0.25">
      <c r="A59" s="120" t="s">
        <v>121</v>
      </c>
      <c r="B59" s="121"/>
      <c r="C59" s="28" t="s">
        <v>122</v>
      </c>
      <c r="D59" s="88"/>
      <c r="E59" s="85">
        <v>0.21</v>
      </c>
      <c r="F59" s="86">
        <f t="shared" si="8"/>
        <v>0</v>
      </c>
    </row>
    <row r="60" spans="1:6" ht="38.25" customHeight="1" x14ac:dyDescent="0.25">
      <c r="A60" s="124" t="s">
        <v>125</v>
      </c>
      <c r="B60" s="121"/>
      <c r="C60" s="29" t="s">
        <v>126</v>
      </c>
      <c r="D60" s="88"/>
      <c r="E60" s="32">
        <v>0.21</v>
      </c>
      <c r="F60" s="50">
        <f t="shared" si="8"/>
        <v>0</v>
      </c>
    </row>
    <row r="61" spans="1:6" ht="38.25" customHeight="1" x14ac:dyDescent="0.25">
      <c r="A61" s="120" t="s">
        <v>132</v>
      </c>
      <c r="B61" s="121"/>
      <c r="C61" s="28" t="s">
        <v>133</v>
      </c>
      <c r="D61" s="88"/>
      <c r="E61" s="85">
        <v>0.21</v>
      </c>
      <c r="F61" s="86">
        <f t="shared" si="8"/>
        <v>0</v>
      </c>
    </row>
    <row r="62" spans="1:6" ht="38.25" customHeight="1" x14ac:dyDescent="0.25">
      <c r="A62" s="120" t="s">
        <v>131</v>
      </c>
      <c r="B62" s="121"/>
      <c r="C62" s="28" t="s">
        <v>126</v>
      </c>
      <c r="D62" s="88"/>
      <c r="E62" s="31">
        <v>0.21</v>
      </c>
      <c r="F62" s="49">
        <f t="shared" si="8"/>
        <v>0</v>
      </c>
    </row>
    <row r="63" spans="1:6" ht="38.25" customHeight="1" x14ac:dyDescent="0.25">
      <c r="A63" s="120" t="s">
        <v>129</v>
      </c>
      <c r="B63" s="121"/>
      <c r="C63" s="28" t="s">
        <v>130</v>
      </c>
      <c r="D63" s="88"/>
      <c r="E63" s="31">
        <v>0.21</v>
      </c>
      <c r="F63" s="49">
        <f t="shared" si="8"/>
        <v>0</v>
      </c>
    </row>
    <row r="64" spans="1:6" ht="38.25" customHeight="1" x14ac:dyDescent="0.25">
      <c r="A64" s="120" t="s">
        <v>134</v>
      </c>
      <c r="B64" s="121"/>
      <c r="C64" s="28" t="s">
        <v>135</v>
      </c>
      <c r="D64" s="88"/>
      <c r="E64" s="31">
        <v>0.21</v>
      </c>
      <c r="F64" s="49">
        <f t="shared" si="8"/>
        <v>0</v>
      </c>
    </row>
    <row r="65" spans="1:6" ht="38.25" customHeight="1" x14ac:dyDescent="0.25">
      <c r="A65" s="120" t="s">
        <v>127</v>
      </c>
      <c r="B65" s="121"/>
      <c r="C65" s="28" t="s">
        <v>128</v>
      </c>
      <c r="D65" s="88"/>
      <c r="E65" s="31">
        <v>0.21</v>
      </c>
      <c r="F65" s="49">
        <f t="shared" ref="F65" si="9">D65*1.21</f>
        <v>0</v>
      </c>
    </row>
    <row r="66" spans="1:6" ht="38.25" customHeight="1" x14ac:dyDescent="0.25">
      <c r="A66" s="124" t="s">
        <v>136</v>
      </c>
      <c r="B66" s="121"/>
      <c r="C66" s="29" t="s">
        <v>137</v>
      </c>
      <c r="D66" s="88"/>
      <c r="E66" s="32">
        <v>0.21</v>
      </c>
      <c r="F66" s="50">
        <f>D66*1.21</f>
        <v>0</v>
      </c>
    </row>
    <row r="67" spans="1:6" ht="38.25" customHeight="1" x14ac:dyDescent="0.25">
      <c r="A67" s="120" t="s">
        <v>141</v>
      </c>
      <c r="B67" s="121"/>
      <c r="C67" s="28" t="s">
        <v>142</v>
      </c>
      <c r="D67" s="88"/>
      <c r="E67" s="31">
        <v>0.21</v>
      </c>
      <c r="F67" s="49">
        <f>D67*1.21</f>
        <v>0</v>
      </c>
    </row>
    <row r="68" spans="1:6" ht="38.25" customHeight="1" x14ac:dyDescent="0.25">
      <c r="A68" s="120" t="s">
        <v>138</v>
      </c>
      <c r="B68" s="121"/>
      <c r="C68" s="28" t="s">
        <v>137</v>
      </c>
      <c r="D68" s="88"/>
      <c r="E68" s="31">
        <v>0.21</v>
      </c>
      <c r="F68" s="49">
        <f t="shared" ref="F68" si="10">D68*1.21</f>
        <v>0</v>
      </c>
    </row>
    <row r="69" spans="1:6" ht="38.25" customHeight="1" x14ac:dyDescent="0.25">
      <c r="A69" s="120" t="s">
        <v>139</v>
      </c>
      <c r="B69" s="121"/>
      <c r="C69" s="28" t="s">
        <v>140</v>
      </c>
      <c r="D69" s="88"/>
      <c r="E69" s="85">
        <v>0.21</v>
      </c>
      <c r="F69" s="86">
        <f>D69*1.21</f>
        <v>0</v>
      </c>
    </row>
    <row r="70" spans="1:6" ht="38.25" customHeight="1" x14ac:dyDescent="0.25">
      <c r="A70" s="124" t="s">
        <v>143</v>
      </c>
      <c r="B70" s="121"/>
      <c r="C70" s="29" t="s">
        <v>144</v>
      </c>
      <c r="D70" s="88"/>
      <c r="E70" s="32">
        <v>0.21</v>
      </c>
      <c r="F70" s="50">
        <f>D70*1.21</f>
        <v>0</v>
      </c>
    </row>
    <row r="71" spans="1:6" ht="38.25" customHeight="1" x14ac:dyDescent="0.25">
      <c r="A71" s="120" t="s">
        <v>150</v>
      </c>
      <c r="B71" s="121"/>
      <c r="C71" s="28" t="s">
        <v>151</v>
      </c>
      <c r="D71" s="88"/>
      <c r="E71" s="85">
        <v>0.21</v>
      </c>
      <c r="F71" s="86">
        <f>D71*1.21</f>
        <v>0</v>
      </c>
    </row>
    <row r="72" spans="1:6" ht="38.25" customHeight="1" x14ac:dyDescent="0.25">
      <c r="A72" s="120" t="s">
        <v>147</v>
      </c>
      <c r="B72" s="121"/>
      <c r="C72" s="28" t="s">
        <v>144</v>
      </c>
      <c r="D72" s="88"/>
      <c r="E72" s="31">
        <v>0.21</v>
      </c>
      <c r="F72" s="49">
        <f>D72*1.21</f>
        <v>0</v>
      </c>
    </row>
    <row r="73" spans="1:6" ht="38.25" customHeight="1" x14ac:dyDescent="0.25">
      <c r="A73" s="120" t="s">
        <v>145</v>
      </c>
      <c r="B73" s="121"/>
      <c r="C73" s="28" t="s">
        <v>146</v>
      </c>
      <c r="D73" s="88"/>
      <c r="E73" s="31">
        <v>0.21</v>
      </c>
      <c r="F73" s="49">
        <f t="shared" ref="F73" si="11">D73*1.21</f>
        <v>0</v>
      </c>
    </row>
    <row r="74" spans="1:6" ht="38.25" customHeight="1" x14ac:dyDescent="0.25">
      <c r="A74" s="120" t="s">
        <v>148</v>
      </c>
      <c r="B74" s="121"/>
      <c r="C74" s="28" t="s">
        <v>149</v>
      </c>
      <c r="D74" s="88"/>
      <c r="E74" s="85">
        <v>0.21</v>
      </c>
      <c r="F74" s="86">
        <f>D74*1.21</f>
        <v>0</v>
      </c>
    </row>
    <row r="75" spans="1:6" ht="38.25" customHeight="1" x14ac:dyDescent="0.25">
      <c r="A75" s="124" t="s">
        <v>152</v>
      </c>
      <c r="B75" s="121"/>
      <c r="C75" s="29" t="s">
        <v>153</v>
      </c>
      <c r="D75" s="88"/>
      <c r="E75" s="32">
        <v>0.21</v>
      </c>
      <c r="F75" s="50">
        <f>D75*1.21</f>
        <v>0</v>
      </c>
    </row>
    <row r="76" spans="1:6" ht="38.25" customHeight="1" x14ac:dyDescent="0.25">
      <c r="A76" s="120" t="s">
        <v>154</v>
      </c>
      <c r="B76" s="121"/>
      <c r="C76" s="28" t="s">
        <v>155</v>
      </c>
      <c r="D76" s="88"/>
      <c r="E76" s="31">
        <v>0.21</v>
      </c>
      <c r="F76" s="49">
        <f t="shared" ref="F76:F79" si="12">D76*1.21</f>
        <v>0</v>
      </c>
    </row>
    <row r="77" spans="1:6" ht="33.75" customHeight="1" x14ac:dyDescent="0.25">
      <c r="A77" s="120" t="s">
        <v>160</v>
      </c>
      <c r="B77" s="121"/>
      <c r="C77" s="28" t="s">
        <v>161</v>
      </c>
      <c r="D77" s="88"/>
      <c r="E77" s="31">
        <v>0.21</v>
      </c>
      <c r="F77" s="49">
        <f>D77*1.21</f>
        <v>0</v>
      </c>
    </row>
    <row r="78" spans="1:6" ht="33.75" customHeight="1" x14ac:dyDescent="0.25">
      <c r="A78" s="120" t="s">
        <v>158</v>
      </c>
      <c r="B78" s="121"/>
      <c r="C78" s="28" t="s">
        <v>159</v>
      </c>
      <c r="D78" s="88"/>
      <c r="E78" s="85">
        <v>0.21</v>
      </c>
      <c r="F78" s="86">
        <f>D78*1.21</f>
        <v>0</v>
      </c>
    </row>
    <row r="79" spans="1:6" ht="38.25" customHeight="1" x14ac:dyDescent="0.25">
      <c r="A79" s="120" t="s">
        <v>156</v>
      </c>
      <c r="B79" s="121"/>
      <c r="C79" s="28" t="s">
        <v>157</v>
      </c>
      <c r="D79" s="88"/>
      <c r="E79" s="31">
        <v>0.21</v>
      </c>
      <c r="F79" s="49">
        <f t="shared" si="12"/>
        <v>0</v>
      </c>
    </row>
    <row r="80" spans="1:6" ht="33.75" customHeight="1" x14ac:dyDescent="0.25">
      <c r="A80" s="124" t="s">
        <v>162</v>
      </c>
      <c r="B80" s="121"/>
      <c r="C80" s="29" t="s">
        <v>163</v>
      </c>
      <c r="D80" s="88"/>
      <c r="E80" s="32">
        <v>0.21</v>
      </c>
      <c r="F80" s="50">
        <f>D80*1.21</f>
        <v>0</v>
      </c>
    </row>
    <row r="81" spans="1:6" ht="33.75" customHeight="1" x14ac:dyDescent="0.25">
      <c r="A81" s="120" t="s">
        <v>164</v>
      </c>
      <c r="B81" s="121"/>
      <c r="C81" s="28" t="s">
        <v>165</v>
      </c>
      <c r="D81" s="88"/>
      <c r="E81" s="31">
        <v>0.21</v>
      </c>
      <c r="F81" s="49">
        <f t="shared" ref="F81:F85" si="13">D81*1.21</f>
        <v>0</v>
      </c>
    </row>
    <row r="82" spans="1:6" ht="33.75" customHeight="1" x14ac:dyDescent="0.25">
      <c r="A82" s="120" t="s">
        <v>166</v>
      </c>
      <c r="B82" s="121"/>
      <c r="C82" s="28" t="s">
        <v>167</v>
      </c>
      <c r="D82" s="88"/>
      <c r="E82" s="31">
        <v>0.21</v>
      </c>
      <c r="F82" s="49">
        <f t="shared" si="13"/>
        <v>0</v>
      </c>
    </row>
    <row r="83" spans="1:6" ht="33.75" customHeight="1" x14ac:dyDescent="0.25">
      <c r="A83" s="120" t="s">
        <v>168</v>
      </c>
      <c r="B83" s="121"/>
      <c r="C83" s="28" t="s">
        <v>169</v>
      </c>
      <c r="D83" s="89"/>
      <c r="E83" s="39">
        <v>0.21</v>
      </c>
      <c r="F83" s="49">
        <f t="shared" ref="F83:F84" si="14">D83*1.21</f>
        <v>0</v>
      </c>
    </row>
    <row r="84" spans="1:6" ht="33.75" customHeight="1" x14ac:dyDescent="0.25">
      <c r="A84" s="120" t="s">
        <v>170</v>
      </c>
      <c r="B84" s="121"/>
      <c r="C84" s="28" t="s">
        <v>171</v>
      </c>
      <c r="D84" s="89"/>
      <c r="E84" s="31">
        <v>0.21</v>
      </c>
      <c r="F84" s="49">
        <f t="shared" si="14"/>
        <v>0</v>
      </c>
    </row>
    <row r="85" spans="1:6" ht="33.75" customHeight="1" thickBot="1" x14ac:dyDescent="0.3">
      <c r="A85" s="134" t="s">
        <v>172</v>
      </c>
      <c r="B85" s="135"/>
      <c r="C85" s="38" t="s">
        <v>173</v>
      </c>
      <c r="D85" s="89"/>
      <c r="E85" s="39">
        <v>0.21</v>
      </c>
      <c r="F85" s="49">
        <f t="shared" si="13"/>
        <v>0</v>
      </c>
    </row>
    <row r="86" spans="1:6" ht="33.75" customHeight="1" thickBot="1" x14ac:dyDescent="0.3">
      <c r="A86" s="129" t="s">
        <v>174</v>
      </c>
      <c r="B86" s="130"/>
      <c r="C86" s="131"/>
      <c r="D86" s="45">
        <f>SUM(D8:D85)</f>
        <v>0</v>
      </c>
      <c r="E86" s="41">
        <v>0.21</v>
      </c>
      <c r="F86" s="51">
        <f>D86*1.21</f>
        <v>0</v>
      </c>
    </row>
    <row r="87" spans="1:6" ht="33.75" customHeight="1" thickBot="1" x14ac:dyDescent="0.3">
      <c r="A87" s="70" t="s">
        <v>194</v>
      </c>
      <c r="B87" s="132" t="s">
        <v>195</v>
      </c>
      <c r="C87" s="133"/>
      <c r="D87" s="46">
        <f>D86*4</f>
        <v>0</v>
      </c>
      <c r="E87" s="40">
        <v>0.21</v>
      </c>
      <c r="F87" s="52">
        <f>D87*1.21</f>
        <v>0</v>
      </c>
    </row>
    <row r="89" spans="1:6" x14ac:dyDescent="0.25">
      <c r="A89" s="3" t="s">
        <v>175</v>
      </c>
      <c r="B89" s="3"/>
      <c r="C89" s="3"/>
    </row>
    <row r="90" spans="1:6" ht="18.75" customHeight="1" x14ac:dyDescent="0.25">
      <c r="D90" s="18"/>
      <c r="E90" s="18"/>
      <c r="F90" s="17"/>
    </row>
    <row r="92" spans="1:6" ht="18" x14ac:dyDescent="0.25">
      <c r="A92" s="18" t="s">
        <v>204</v>
      </c>
      <c r="B92" s="18"/>
      <c r="C92" s="18"/>
    </row>
  </sheetData>
  <sheetProtection algorithmName="SHA-512" hashValue="+LiS0rxveVsKORt2IvabrBJFN9wYc/+XYZfc54i6trC+88nIXsG0DHEN4wCll3LjFaADfEqWQfh4j6FCYA1fZQ==" saltValue="GQ5Jod0DhIHMF8YLF5+ylA==" spinCount="100000" sheet="1" objects="1" scenarios="1"/>
  <mergeCells count="83">
    <mergeCell ref="A86:C86"/>
    <mergeCell ref="B87:C87"/>
    <mergeCell ref="A70:B70"/>
    <mergeCell ref="A67:B67"/>
    <mergeCell ref="A85:B85"/>
    <mergeCell ref="A83:B83"/>
    <mergeCell ref="A84:B84"/>
    <mergeCell ref="A72:B72"/>
    <mergeCell ref="A76:B76"/>
    <mergeCell ref="A75:B75"/>
    <mergeCell ref="A71:B71"/>
    <mergeCell ref="A74:B74"/>
    <mergeCell ref="A73:B73"/>
    <mergeCell ref="A82:B82"/>
    <mergeCell ref="A81:B81"/>
    <mergeCell ref="A80:B80"/>
    <mergeCell ref="A3:F3"/>
    <mergeCell ref="A5:F5"/>
    <mergeCell ref="A10:B10"/>
    <mergeCell ref="A13:B13"/>
    <mergeCell ref="A15:B15"/>
    <mergeCell ref="A14:B14"/>
    <mergeCell ref="A9:B9"/>
    <mergeCell ref="A8:B8"/>
    <mergeCell ref="A7:B7"/>
    <mergeCell ref="A77:B77"/>
    <mergeCell ref="A79:B79"/>
    <mergeCell ref="A78:B78"/>
    <mergeCell ref="A52:B52"/>
    <mergeCell ref="A51:B51"/>
    <mergeCell ref="A69:B69"/>
    <mergeCell ref="A68:B68"/>
    <mergeCell ref="A66:B66"/>
    <mergeCell ref="A64:B64"/>
    <mergeCell ref="A61:B61"/>
    <mergeCell ref="A62:B62"/>
    <mergeCell ref="A63:B63"/>
    <mergeCell ref="A65:B65"/>
    <mergeCell ref="A60:B60"/>
    <mergeCell ref="A58:B58"/>
    <mergeCell ref="A59:B59"/>
    <mergeCell ref="A57:B57"/>
    <mergeCell ref="A56:B56"/>
    <mergeCell ref="A53:B53"/>
    <mergeCell ref="A54:B54"/>
    <mergeCell ref="A55:B55"/>
    <mergeCell ref="A48:B48"/>
    <mergeCell ref="A46:B46"/>
    <mergeCell ref="A47:B47"/>
    <mergeCell ref="A35:B35"/>
    <mergeCell ref="A50:B50"/>
    <mergeCell ref="A45:B45"/>
    <mergeCell ref="A44:B44"/>
    <mergeCell ref="A41:B41"/>
    <mergeCell ref="A42:B42"/>
    <mergeCell ref="A43:B43"/>
    <mergeCell ref="A40:B40"/>
    <mergeCell ref="A39:B39"/>
    <mergeCell ref="A38:B38"/>
    <mergeCell ref="A49:B49"/>
    <mergeCell ref="A34:B34"/>
    <mergeCell ref="A24:B24"/>
    <mergeCell ref="A36:B36"/>
    <mergeCell ref="A37:B37"/>
    <mergeCell ref="A33:B33"/>
    <mergeCell ref="A27:B27"/>
    <mergeCell ref="A28:B28"/>
    <mergeCell ref="A30:B30"/>
    <mergeCell ref="A32:B32"/>
    <mergeCell ref="A31:B31"/>
    <mergeCell ref="A29:B29"/>
    <mergeCell ref="A26:B26"/>
    <mergeCell ref="A25:B25"/>
    <mergeCell ref="A23:B23"/>
    <mergeCell ref="A22:B22"/>
    <mergeCell ref="A20:B20"/>
    <mergeCell ref="A19:B19"/>
    <mergeCell ref="A18:B18"/>
    <mergeCell ref="A17:B17"/>
    <mergeCell ref="A16:B16"/>
    <mergeCell ref="A21:B21"/>
    <mergeCell ref="A12:B12"/>
    <mergeCell ref="A11:B11"/>
  </mergeCells>
  <printOptions horizontalCentered="1"/>
  <pageMargins left="0.70866141732283472" right="0.70866141732283472" top="0.78740157480314965" bottom="0.78740157480314965" header="0.31496062992125984" footer="0.31496062992125984"/>
  <pageSetup paperSize="9" scale="74" fitToHeight="0" orientation="landscape" r:id="rId1"/>
  <colBreaks count="1" manualBreakCount="1">
    <brk id="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9CBCE-CC18-4E01-8AE2-8B6EE5564885}">
  <sheetPr>
    <pageSetUpPr fitToPage="1"/>
  </sheetPr>
  <dimension ref="A1:F16"/>
  <sheetViews>
    <sheetView view="pageBreakPreview" zoomScaleNormal="100" zoomScaleSheetLayoutView="100" workbookViewId="0"/>
  </sheetViews>
  <sheetFormatPr defaultRowHeight="15" x14ac:dyDescent="0.25"/>
  <cols>
    <col min="1" max="1" width="12.85546875" customWidth="1"/>
    <col min="2" max="3" width="34.28515625" customWidth="1"/>
    <col min="4" max="6" width="31.42578125" customWidth="1"/>
  </cols>
  <sheetData>
    <row r="1" spans="1:6" x14ac:dyDescent="0.25">
      <c r="F1" s="2" t="s">
        <v>0</v>
      </c>
    </row>
    <row r="3" spans="1:6" ht="22.5" customHeight="1" x14ac:dyDescent="0.25">
      <c r="A3" s="106" t="s">
        <v>185</v>
      </c>
      <c r="B3" s="106"/>
      <c r="C3" s="106"/>
      <c r="D3" s="106"/>
      <c r="E3" s="106"/>
      <c r="F3" s="106"/>
    </row>
    <row r="5" spans="1:6" ht="30" customHeight="1" x14ac:dyDescent="0.25">
      <c r="A5" s="136" t="s">
        <v>242</v>
      </c>
      <c r="B5" s="136"/>
      <c r="C5" s="136"/>
      <c r="D5" s="136"/>
      <c r="E5" s="136"/>
      <c r="F5" s="136"/>
    </row>
    <row r="6" spans="1:6" ht="15.75" thickBot="1" x14ac:dyDescent="0.3"/>
    <row r="7" spans="1:6" ht="22.5" customHeight="1" thickBot="1" x14ac:dyDescent="0.3">
      <c r="A7" s="138" t="s">
        <v>176</v>
      </c>
      <c r="B7" s="128"/>
      <c r="C7" s="33" t="s">
        <v>177</v>
      </c>
      <c r="D7" s="58" t="s">
        <v>5</v>
      </c>
      <c r="E7" s="58" t="s">
        <v>6</v>
      </c>
      <c r="F7" s="37" t="s">
        <v>7</v>
      </c>
    </row>
    <row r="8" spans="1:6" ht="30" customHeight="1" x14ac:dyDescent="0.25">
      <c r="A8" s="139" t="s">
        <v>179</v>
      </c>
      <c r="B8" s="140"/>
      <c r="C8" s="60" t="s">
        <v>178</v>
      </c>
      <c r="D8" s="90"/>
      <c r="E8" s="63">
        <v>0.21</v>
      </c>
      <c r="F8" s="71">
        <f>D8*1.21</f>
        <v>0</v>
      </c>
    </row>
    <row r="9" spans="1:6" ht="30" customHeight="1" x14ac:dyDescent="0.25">
      <c r="A9" s="73" t="s">
        <v>196</v>
      </c>
      <c r="B9" s="73" t="s">
        <v>182</v>
      </c>
      <c r="C9" s="74" t="s">
        <v>178</v>
      </c>
      <c r="D9" s="91"/>
      <c r="E9" s="75">
        <v>0.21</v>
      </c>
      <c r="F9" s="76">
        <f t="shared" ref="F9:F11" si="0">D9*1.21</f>
        <v>0</v>
      </c>
    </row>
    <row r="10" spans="1:6" ht="30" customHeight="1" x14ac:dyDescent="0.25">
      <c r="A10" s="141" t="s">
        <v>180</v>
      </c>
      <c r="B10" s="142"/>
      <c r="C10" s="62" t="s">
        <v>181</v>
      </c>
      <c r="D10" s="92"/>
      <c r="E10" s="64">
        <v>0.21</v>
      </c>
      <c r="F10" s="72">
        <f t="shared" si="0"/>
        <v>0</v>
      </c>
    </row>
    <row r="11" spans="1:6" ht="30" customHeight="1" thickBot="1" x14ac:dyDescent="0.3">
      <c r="A11" s="77" t="s">
        <v>197</v>
      </c>
      <c r="B11" s="77" t="s">
        <v>183</v>
      </c>
      <c r="C11" s="78" t="s">
        <v>181</v>
      </c>
      <c r="D11" s="93"/>
      <c r="E11" s="79">
        <v>0.21</v>
      </c>
      <c r="F11" s="80">
        <f t="shared" si="0"/>
        <v>0</v>
      </c>
    </row>
    <row r="13" spans="1:6" ht="37.5" customHeight="1" x14ac:dyDescent="0.25">
      <c r="A13" s="143" t="s">
        <v>184</v>
      </c>
      <c r="B13" s="143"/>
      <c r="C13" s="143"/>
      <c r="D13" s="143"/>
      <c r="E13" s="143"/>
      <c r="F13" s="143"/>
    </row>
    <row r="16" spans="1:6" ht="18.75" customHeight="1" x14ac:dyDescent="0.25">
      <c r="A16" s="107" t="s">
        <v>204</v>
      </c>
      <c r="B16" s="107"/>
      <c r="C16" s="107"/>
      <c r="D16" s="107"/>
      <c r="E16" s="107"/>
      <c r="F16" s="137"/>
    </row>
  </sheetData>
  <sheetProtection algorithmName="SHA-512" hashValue="RXOw5c/djG0MbopXHxgb/ZxtqVkogLJ3j5kHEDD5VDfIJqvA12I5G653X46XUoLZu0qspzEe5+2jbyeQVoIbDg==" saltValue="sjYqZFl2ZSMVvscA4+Sx4w==" spinCount="100000" sheet="1" objects="1" scenarios="1"/>
  <mergeCells count="7">
    <mergeCell ref="A3:F3"/>
    <mergeCell ref="A5:F5"/>
    <mergeCell ref="A16:F16"/>
    <mergeCell ref="A7:B7"/>
    <mergeCell ref="A8:B8"/>
    <mergeCell ref="A10:B10"/>
    <mergeCell ref="A13:F13"/>
  </mergeCells>
  <printOptions horizontalCentered="1"/>
  <pageMargins left="0.70866141732283472" right="0.70866141732283472" top="0.78740157480314965" bottom="0.78740157480314965" header="0.31496062992125984" footer="0.31496062992125984"/>
  <pageSetup paperSize="9" scale="7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EE89CA-0B98-4CF0-9A3F-E6304DFEFD81}">
  <sheetPr>
    <pageSetUpPr fitToPage="1"/>
  </sheetPr>
  <dimension ref="A1:E11"/>
  <sheetViews>
    <sheetView view="pageBreakPreview" zoomScaleNormal="100" zoomScaleSheetLayoutView="100" workbookViewId="0"/>
  </sheetViews>
  <sheetFormatPr defaultRowHeight="15" x14ac:dyDescent="0.25"/>
  <cols>
    <col min="1" max="1" width="12.85546875" customWidth="1"/>
    <col min="2" max="2" width="34.28515625" customWidth="1"/>
    <col min="3" max="5" width="31.42578125" customWidth="1"/>
  </cols>
  <sheetData>
    <row r="1" spans="1:5" x14ac:dyDescent="0.25">
      <c r="E1" s="2" t="s">
        <v>0</v>
      </c>
    </row>
    <row r="3" spans="1:5" ht="52.5" customHeight="1" x14ac:dyDescent="0.25">
      <c r="A3" s="136" t="s">
        <v>198</v>
      </c>
      <c r="B3" s="136"/>
      <c r="C3" s="136"/>
      <c r="D3" s="136"/>
      <c r="E3" s="136"/>
    </row>
    <row r="5" spans="1:5" ht="15.75" thickBot="1" x14ac:dyDescent="0.3"/>
    <row r="6" spans="1:5" ht="22.5" customHeight="1" thickBot="1" x14ac:dyDescent="0.3">
      <c r="A6" s="144" t="s">
        <v>199</v>
      </c>
      <c r="B6" s="145"/>
      <c r="C6" s="58" t="s">
        <v>5</v>
      </c>
      <c r="D6" s="58" t="s">
        <v>6</v>
      </c>
      <c r="E6" s="59" t="s">
        <v>7</v>
      </c>
    </row>
    <row r="7" spans="1:5" ht="30" customHeight="1" x14ac:dyDescent="0.25">
      <c r="A7" s="146" t="s">
        <v>200</v>
      </c>
      <c r="B7" s="147"/>
      <c r="C7" s="94"/>
      <c r="D7" s="81">
        <v>0.21</v>
      </c>
      <c r="E7" s="71">
        <f>C7*1.21</f>
        <v>0</v>
      </c>
    </row>
    <row r="8" spans="1:5" ht="30" customHeight="1" thickBot="1" x14ac:dyDescent="0.3">
      <c r="A8" s="82" t="s">
        <v>188</v>
      </c>
      <c r="B8" s="83" t="s">
        <v>209</v>
      </c>
      <c r="C8" s="95"/>
      <c r="D8" s="84">
        <v>0.21</v>
      </c>
      <c r="E8" s="80">
        <f>C8*1.21</f>
        <v>0</v>
      </c>
    </row>
    <row r="11" spans="1:5" ht="18.75" customHeight="1" x14ac:dyDescent="0.25">
      <c r="A11" s="107" t="s">
        <v>204</v>
      </c>
      <c r="B11" s="107"/>
      <c r="C11" s="107"/>
      <c r="D11" s="107"/>
      <c r="E11" s="107"/>
    </row>
  </sheetData>
  <sheetProtection algorithmName="SHA-512" hashValue="bGYLCk29vunEyJ7XycNLLhWYm6P+9z91DyQAG1UmJ9u0omD1xiiVfX/+bIIwkXGJyH/FhE8cjClnVM0+jLGpnA==" saltValue="4NsfovAi5hV0+FicGM+rfQ==" spinCount="100000" sheet="1" objects="1" scenarios="1"/>
  <mergeCells count="4">
    <mergeCell ref="A3:E3"/>
    <mergeCell ref="A6:B6"/>
    <mergeCell ref="A7:B7"/>
    <mergeCell ref="A11:E11"/>
  </mergeCells>
  <printOptions horizontalCentered="1"/>
  <pageMargins left="0.70866141732283472" right="0.70866141732283472" top="0.78740157480314965" bottom="0.78740157480314965" header="0.31496062992125984" footer="0.31496062992125984"/>
  <pageSetup paperSize="9" scale="9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598E0-4C65-40A8-A6E2-F1D498107090}">
  <sheetPr>
    <pageSetUpPr fitToPage="1"/>
  </sheetPr>
  <dimension ref="A1:E11"/>
  <sheetViews>
    <sheetView view="pageBreakPreview" zoomScaleNormal="100" zoomScaleSheetLayoutView="100" workbookViewId="0"/>
  </sheetViews>
  <sheetFormatPr defaultRowHeight="15" x14ac:dyDescent="0.25"/>
  <cols>
    <col min="1" max="1" width="12.85546875" customWidth="1"/>
    <col min="2" max="2" width="34.28515625" customWidth="1"/>
    <col min="3" max="5" width="31.42578125" customWidth="1"/>
  </cols>
  <sheetData>
    <row r="1" spans="1:5" x14ac:dyDescent="0.25">
      <c r="E1" s="2" t="s">
        <v>0</v>
      </c>
    </row>
    <row r="3" spans="1:5" ht="22.5" customHeight="1" x14ac:dyDescent="0.25">
      <c r="A3" s="136" t="s">
        <v>219</v>
      </c>
      <c r="B3" s="136"/>
      <c r="C3" s="136"/>
      <c r="D3" s="136"/>
      <c r="E3" s="136"/>
    </row>
    <row r="5" spans="1:5" ht="15.75" thickBot="1" x14ac:dyDescent="0.3"/>
    <row r="6" spans="1:5" ht="37.5" customHeight="1" thickBot="1" x14ac:dyDescent="0.3">
      <c r="A6" s="148" t="s">
        <v>206</v>
      </c>
      <c r="B6" s="149"/>
      <c r="C6" s="58" t="s">
        <v>5</v>
      </c>
      <c r="D6" s="58" t="s">
        <v>6</v>
      </c>
      <c r="E6" s="59" t="s">
        <v>7</v>
      </c>
    </row>
    <row r="7" spans="1:5" ht="30" customHeight="1" x14ac:dyDescent="0.25">
      <c r="A7" s="146" t="s">
        <v>205</v>
      </c>
      <c r="B7" s="147"/>
      <c r="C7" s="94"/>
      <c r="D7" s="81">
        <v>0.21</v>
      </c>
      <c r="E7" s="71">
        <f>C7*1.21</f>
        <v>0</v>
      </c>
    </row>
    <row r="8" spans="1:5" ht="30" customHeight="1" thickBot="1" x14ac:dyDescent="0.3">
      <c r="A8" s="82" t="s">
        <v>189</v>
      </c>
      <c r="B8" s="83" t="s">
        <v>210</v>
      </c>
      <c r="C8" s="95"/>
      <c r="D8" s="84">
        <v>0.21</v>
      </c>
      <c r="E8" s="80">
        <f>C8*1.21</f>
        <v>0</v>
      </c>
    </row>
    <row r="11" spans="1:5" ht="18.75" customHeight="1" x14ac:dyDescent="0.25">
      <c r="A11" s="107" t="s">
        <v>204</v>
      </c>
      <c r="B11" s="107"/>
      <c r="C11" s="107"/>
      <c r="D11" s="107"/>
      <c r="E11" s="107"/>
    </row>
  </sheetData>
  <sheetProtection algorithmName="SHA-512" hashValue="KhC097nc8+J/xwRNRYPGiaMV58rG/d+41MLc2wEI9qo8TLPvP9WdbwNEUsOqoz1gpThgp2EPzdLBoc2hHFg3XA==" saltValue="Q1M8WM7UqB+LNx4gtJPXuQ==" spinCount="100000" sheet="1" objects="1" scenarios="1"/>
  <mergeCells count="4">
    <mergeCell ref="A3:E3"/>
    <mergeCell ref="A6:B6"/>
    <mergeCell ref="A7:B7"/>
    <mergeCell ref="A11:E11"/>
  </mergeCells>
  <printOptions horizontalCentered="1"/>
  <pageMargins left="0.70866141732283472" right="0.70866141732283472" top="0.78740157480314965" bottom="0.78740157480314965" header="0.31496062992125984" footer="0.31496062992125984"/>
  <pageSetup paperSize="9" scale="9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6E4AF-B803-457B-9B65-E6D2EF328D42}">
  <sheetPr>
    <pageSetUpPr fitToPage="1"/>
  </sheetPr>
  <dimension ref="A1:E11"/>
  <sheetViews>
    <sheetView view="pageBreakPreview" zoomScaleNormal="100" zoomScaleSheetLayoutView="100" workbookViewId="0"/>
  </sheetViews>
  <sheetFormatPr defaultRowHeight="15" x14ac:dyDescent="0.25"/>
  <cols>
    <col min="1" max="1" width="12.85546875" customWidth="1"/>
    <col min="2" max="2" width="34.28515625" customWidth="1"/>
    <col min="3" max="5" width="31.42578125" customWidth="1"/>
  </cols>
  <sheetData>
    <row r="1" spans="1:5" x14ac:dyDescent="0.25">
      <c r="E1" s="2" t="s">
        <v>0</v>
      </c>
    </row>
    <row r="3" spans="1:5" ht="22.5" customHeight="1" x14ac:dyDescent="0.25">
      <c r="A3" s="136" t="s">
        <v>218</v>
      </c>
      <c r="B3" s="136"/>
      <c r="C3" s="136"/>
      <c r="D3" s="136"/>
      <c r="E3" s="136"/>
    </row>
    <row r="5" spans="1:5" ht="15.75" thickBot="1" x14ac:dyDescent="0.3"/>
    <row r="6" spans="1:5" ht="37.5" customHeight="1" thickBot="1" x14ac:dyDescent="0.3">
      <c r="A6" s="148" t="s">
        <v>208</v>
      </c>
      <c r="B6" s="149"/>
      <c r="C6" s="58" t="s">
        <v>5</v>
      </c>
      <c r="D6" s="58" t="s">
        <v>6</v>
      </c>
      <c r="E6" s="59" t="s">
        <v>7</v>
      </c>
    </row>
    <row r="7" spans="1:5" ht="30" customHeight="1" x14ac:dyDescent="0.25">
      <c r="A7" s="146" t="s">
        <v>200</v>
      </c>
      <c r="B7" s="147"/>
      <c r="C7" s="94"/>
      <c r="D7" s="81">
        <v>0.21</v>
      </c>
      <c r="E7" s="71">
        <f>C7*1.21</f>
        <v>0</v>
      </c>
    </row>
    <row r="8" spans="1:5" ht="30" customHeight="1" thickBot="1" x14ac:dyDescent="0.3">
      <c r="A8" s="82" t="s">
        <v>190</v>
      </c>
      <c r="B8" s="83" t="s">
        <v>211</v>
      </c>
      <c r="C8" s="95"/>
      <c r="D8" s="84">
        <v>0.21</v>
      </c>
      <c r="E8" s="80">
        <f>C8*1.21</f>
        <v>0</v>
      </c>
    </row>
    <row r="11" spans="1:5" ht="18.75" customHeight="1" x14ac:dyDescent="0.25">
      <c r="A11" s="107" t="s">
        <v>204</v>
      </c>
      <c r="B11" s="107"/>
      <c r="C11" s="107"/>
      <c r="D11" s="107"/>
      <c r="E11" s="107"/>
    </row>
  </sheetData>
  <sheetProtection algorithmName="SHA-512" hashValue="2L8YNInMc4soRvh2ETQGDb55GW7xmiJXqyE0Y9N00W04H5b+31Cva6q67LsI1yzoGi5Qz335JO0oHjPZ8KPEUA==" saltValue="Ds7t93srhAy3mvN4qgjdzg==" spinCount="100000" sheet="1" objects="1" scenarios="1"/>
  <mergeCells count="4">
    <mergeCell ref="A3:E3"/>
    <mergeCell ref="A6:B6"/>
    <mergeCell ref="A7:B7"/>
    <mergeCell ref="A11:E11"/>
  </mergeCells>
  <printOptions horizontalCentered="1"/>
  <pageMargins left="0.70866141732283472" right="0.70866141732283472" top="0.78740157480314965" bottom="0.78740157480314965" header="0.31496062992125984" footer="0.31496062992125984"/>
  <pageSetup paperSize="9" scale="9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DF120-4A2F-4EF2-B6ED-47C3F669F3EA}">
  <sheetPr>
    <pageSetUpPr fitToPage="1"/>
  </sheetPr>
  <dimension ref="A1:E11"/>
  <sheetViews>
    <sheetView view="pageBreakPreview" zoomScaleNormal="100" zoomScaleSheetLayoutView="100" workbookViewId="0"/>
  </sheetViews>
  <sheetFormatPr defaultRowHeight="15" x14ac:dyDescent="0.25"/>
  <cols>
    <col min="1" max="1" width="12.85546875" customWidth="1"/>
    <col min="2" max="2" width="34.28515625" customWidth="1"/>
    <col min="3" max="5" width="31.42578125" customWidth="1"/>
  </cols>
  <sheetData>
    <row r="1" spans="1:5" x14ac:dyDescent="0.25">
      <c r="E1" s="2" t="s">
        <v>0</v>
      </c>
    </row>
    <row r="3" spans="1:5" ht="22.5" customHeight="1" x14ac:dyDescent="0.25">
      <c r="A3" s="136" t="s">
        <v>213</v>
      </c>
      <c r="B3" s="136"/>
      <c r="C3" s="136"/>
      <c r="D3" s="136"/>
      <c r="E3" s="136"/>
    </row>
    <row r="5" spans="1:5" ht="15.75" thickBot="1" x14ac:dyDescent="0.3"/>
    <row r="6" spans="1:5" ht="37.5" customHeight="1" thickBot="1" x14ac:dyDescent="0.3">
      <c r="A6" s="148" t="s">
        <v>214</v>
      </c>
      <c r="B6" s="149"/>
      <c r="C6" s="58" t="s">
        <v>5</v>
      </c>
      <c r="D6" s="58" t="s">
        <v>6</v>
      </c>
      <c r="E6" s="59" t="s">
        <v>7</v>
      </c>
    </row>
    <row r="7" spans="1:5" ht="30" customHeight="1" x14ac:dyDescent="0.25">
      <c r="A7" s="146" t="s">
        <v>205</v>
      </c>
      <c r="B7" s="147"/>
      <c r="C7" s="94"/>
      <c r="D7" s="81">
        <v>0.21</v>
      </c>
      <c r="E7" s="71">
        <f>C7*1.21</f>
        <v>0</v>
      </c>
    </row>
    <row r="8" spans="1:5" ht="30" customHeight="1" thickBot="1" x14ac:dyDescent="0.3">
      <c r="A8" s="82" t="s">
        <v>191</v>
      </c>
      <c r="B8" s="83" t="s">
        <v>215</v>
      </c>
      <c r="C8" s="95"/>
      <c r="D8" s="84">
        <v>0.21</v>
      </c>
      <c r="E8" s="80">
        <f>C8*1.21</f>
        <v>0</v>
      </c>
    </row>
    <row r="11" spans="1:5" ht="18.75" customHeight="1" x14ac:dyDescent="0.25">
      <c r="A11" s="107" t="s">
        <v>204</v>
      </c>
      <c r="B11" s="107"/>
      <c r="C11" s="107"/>
      <c r="D11" s="107"/>
      <c r="E11" s="107"/>
    </row>
  </sheetData>
  <sheetProtection algorithmName="SHA-512" hashValue="E23DEQb0cqIvqWHT9D4YcwtJMmXs+72sB15MIdvmBFLvioC7enojMNtaZemhDhxouJZjUpfFUgVsoLkzfg59HQ==" saltValue="sVNjFaQRwFhxAgB2AkVfMQ==" spinCount="100000" sheet="1" objects="1" scenarios="1"/>
  <mergeCells count="4">
    <mergeCell ref="A3:E3"/>
    <mergeCell ref="A6:B6"/>
    <mergeCell ref="A7:B7"/>
    <mergeCell ref="A11:E11"/>
  </mergeCells>
  <printOptions horizontalCentered="1"/>
  <pageMargins left="0.70866141732283472" right="0.70866141732283472" top="0.78740157480314965" bottom="0.78740157480314965" header="0.31496062992125984" footer="0.31496062992125984"/>
  <pageSetup paperSize="9" scale="9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3C9A6D-D852-412F-A501-277C8A877B57}">
  <sheetPr>
    <pageSetUpPr fitToPage="1"/>
  </sheetPr>
  <dimension ref="A1:E11"/>
  <sheetViews>
    <sheetView view="pageBreakPreview" zoomScaleNormal="100" zoomScaleSheetLayoutView="100" workbookViewId="0"/>
  </sheetViews>
  <sheetFormatPr defaultRowHeight="15" x14ac:dyDescent="0.25"/>
  <cols>
    <col min="1" max="1" width="12.85546875" customWidth="1"/>
    <col min="2" max="2" width="34.28515625" customWidth="1"/>
    <col min="3" max="5" width="31.42578125" customWidth="1"/>
  </cols>
  <sheetData>
    <row r="1" spans="1:5" x14ac:dyDescent="0.25">
      <c r="E1" s="2" t="s">
        <v>0</v>
      </c>
    </row>
    <row r="3" spans="1:5" ht="22.5" customHeight="1" x14ac:dyDescent="0.25">
      <c r="A3" s="136" t="s">
        <v>217</v>
      </c>
      <c r="B3" s="136"/>
      <c r="C3" s="136"/>
      <c r="D3" s="136"/>
      <c r="E3" s="136"/>
    </row>
    <row r="5" spans="1:5" ht="15.75" thickBot="1" x14ac:dyDescent="0.3"/>
    <row r="6" spans="1:5" ht="45" customHeight="1" thickBot="1" x14ac:dyDescent="0.3">
      <c r="A6" s="148" t="s">
        <v>220</v>
      </c>
      <c r="B6" s="149"/>
      <c r="C6" s="58" t="s">
        <v>5</v>
      </c>
      <c r="D6" s="58" t="s">
        <v>6</v>
      </c>
      <c r="E6" s="59" t="s">
        <v>7</v>
      </c>
    </row>
    <row r="7" spans="1:5" ht="30" customHeight="1" x14ac:dyDescent="0.25">
      <c r="A7" s="146" t="s">
        <v>221</v>
      </c>
      <c r="B7" s="147"/>
      <c r="C7" s="94"/>
      <c r="D7" s="81">
        <v>0.21</v>
      </c>
      <c r="E7" s="71">
        <f>C7*1.21</f>
        <v>0</v>
      </c>
    </row>
    <row r="8" spans="1:5" ht="30" customHeight="1" thickBot="1" x14ac:dyDescent="0.3">
      <c r="A8" s="82" t="s">
        <v>192</v>
      </c>
      <c r="B8" s="83" t="s">
        <v>222</v>
      </c>
      <c r="C8" s="95"/>
      <c r="D8" s="84">
        <v>0.21</v>
      </c>
      <c r="E8" s="80">
        <f>C8*1.21</f>
        <v>0</v>
      </c>
    </row>
    <row r="11" spans="1:5" ht="18.75" customHeight="1" x14ac:dyDescent="0.25">
      <c r="A11" s="107" t="s">
        <v>204</v>
      </c>
      <c r="B11" s="107"/>
      <c r="C11" s="107"/>
      <c r="D11" s="107"/>
      <c r="E11" s="107"/>
    </row>
  </sheetData>
  <sheetProtection algorithmName="SHA-512" hashValue="bXurD0YGbP7iYWwBKjzBYHQPhzuOnXloyKVUI9F7FpQZsDCHm4B6TR0eosYv7GCvZPbgRbE0KCu0xlAGFTFQjw==" saltValue="Dg9Hu1/wK/43PUMDWLk1DA==" spinCount="100000" sheet="1" objects="1" scenarios="1"/>
  <mergeCells count="4">
    <mergeCell ref="A3:E3"/>
    <mergeCell ref="A6:B6"/>
    <mergeCell ref="A7:B7"/>
    <mergeCell ref="A11:E11"/>
  </mergeCells>
  <printOptions horizontalCentered="1"/>
  <pageMargins left="0.70866141732283472" right="0.70866141732283472" top="0.78740157480314965" bottom="0.78740157480314965" header="0.31496062992125984" footer="0.31496062992125984"/>
  <pageSetup paperSize="9" scale="9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A67F9-26E6-4708-B424-63566BEEE4A6}">
  <sheetPr>
    <pageSetUpPr fitToPage="1"/>
  </sheetPr>
  <dimension ref="A1:E11"/>
  <sheetViews>
    <sheetView view="pageBreakPreview" zoomScaleNormal="100" zoomScaleSheetLayoutView="100" workbookViewId="0"/>
  </sheetViews>
  <sheetFormatPr defaultRowHeight="15" x14ac:dyDescent="0.25"/>
  <cols>
    <col min="1" max="1" width="12.85546875" customWidth="1"/>
    <col min="2" max="2" width="34.28515625" customWidth="1"/>
    <col min="3" max="5" width="31.42578125" customWidth="1"/>
  </cols>
  <sheetData>
    <row r="1" spans="1:5" x14ac:dyDescent="0.25">
      <c r="E1" s="2" t="s">
        <v>0</v>
      </c>
    </row>
    <row r="3" spans="1:5" ht="22.5" customHeight="1" x14ac:dyDescent="0.25">
      <c r="A3" s="136" t="s">
        <v>224</v>
      </c>
      <c r="B3" s="136"/>
      <c r="C3" s="136"/>
      <c r="D3" s="136"/>
      <c r="E3" s="136"/>
    </row>
    <row r="5" spans="1:5" ht="15.75" thickBot="1" x14ac:dyDescent="0.3"/>
    <row r="6" spans="1:5" ht="52.5" customHeight="1" thickBot="1" x14ac:dyDescent="0.3">
      <c r="A6" s="148" t="s">
        <v>225</v>
      </c>
      <c r="B6" s="149"/>
      <c r="C6" s="58" t="s">
        <v>5</v>
      </c>
      <c r="D6" s="58" t="s">
        <v>6</v>
      </c>
      <c r="E6" s="59" t="s">
        <v>7</v>
      </c>
    </row>
    <row r="7" spans="1:5" ht="30" customHeight="1" x14ac:dyDescent="0.25">
      <c r="A7" s="146" t="s">
        <v>226</v>
      </c>
      <c r="B7" s="147"/>
      <c r="C7" s="94"/>
      <c r="D7" s="81">
        <v>0.21</v>
      </c>
      <c r="E7" s="71">
        <f>C7*1.21</f>
        <v>0</v>
      </c>
    </row>
    <row r="8" spans="1:5" ht="30" customHeight="1" thickBot="1" x14ac:dyDescent="0.3">
      <c r="A8" s="82" t="s">
        <v>228</v>
      </c>
      <c r="B8" s="83" t="s">
        <v>227</v>
      </c>
      <c r="C8" s="95"/>
      <c r="D8" s="84">
        <v>0.21</v>
      </c>
      <c r="E8" s="80">
        <f>C8*1.21</f>
        <v>0</v>
      </c>
    </row>
    <row r="11" spans="1:5" ht="18.75" customHeight="1" x14ac:dyDescent="0.25">
      <c r="A11" s="107" t="s">
        <v>204</v>
      </c>
      <c r="B11" s="107"/>
      <c r="C11" s="107"/>
      <c r="D11" s="107"/>
      <c r="E11" s="107"/>
    </row>
  </sheetData>
  <sheetProtection algorithmName="SHA-512" hashValue="vuK+43Vr34UmaGr+kpp/Mx7wDlygLcNcmSr0HcbiThO2ll4j918hSCy22jUOZ6dnEyFrjAO6nB1PFUVp8fcvYw==" saltValue="Xo+IcWrFgn8R8DLbKFK9uQ==" spinCount="100000" sheet="1" objects="1" scenarios="1"/>
  <mergeCells count="4">
    <mergeCell ref="A3:E3"/>
    <mergeCell ref="A6:B6"/>
    <mergeCell ref="A7:B7"/>
    <mergeCell ref="A11:E11"/>
  </mergeCells>
  <printOptions horizontalCentered="1"/>
  <pageMargins left="0.70866141732283472" right="0.70866141732283472" top="0.78740157480314965" bottom="0.78740157480314965" header="0.31496062992125984" footer="0.31496062992125984"/>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12</vt:i4>
      </vt:variant>
    </vt:vector>
  </HeadingPairs>
  <TitlesOfParts>
    <vt:vector size="12" baseType="lpstr">
      <vt:lpstr>1. Uložení</vt:lpstr>
      <vt:lpstr>2. Manipulace a)pravidelný svoz</vt:lpstr>
      <vt:lpstr>2. Manipulace b)mimo rámec</vt:lpstr>
      <vt:lpstr>3. Příprava</vt:lpstr>
      <vt:lpstr>4. Skartační řízení</vt:lpstr>
      <vt:lpstr>5. Skartace</vt:lpstr>
      <vt:lpstr>6. Vyhledání</vt:lpstr>
      <vt:lpstr>7. Vyhotovení scanu</vt:lpstr>
      <vt:lpstr>8. Předání originálu</vt:lpstr>
      <vt:lpstr>9. Vyskladnění</vt:lpstr>
      <vt:lpstr>10. Konzultační služby</vt:lpstr>
      <vt:lpstr>Celková nabídková cena (model.)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Štefková Kateřina Bc.</dc:creator>
  <cp:lastModifiedBy>Štefková Kateřina Bc.</cp:lastModifiedBy>
  <cp:lastPrinted>2020-01-23T09:04:51Z</cp:lastPrinted>
  <dcterms:created xsi:type="dcterms:W3CDTF">2020-01-22T11:22:00Z</dcterms:created>
  <dcterms:modified xsi:type="dcterms:W3CDTF">2020-02-26T13:00:21Z</dcterms:modified>
</cp:coreProperties>
</file>